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Pol'!$A$1:$U$127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/>
  <c r="I53"/>
  <c r="I52"/>
  <c r="I51"/>
  <c r="I50"/>
  <c r="I49"/>
  <c r="I48"/>
  <c r="I47"/>
  <c r="G39"/>
  <c r="G40" s="1"/>
  <c r="G25" s="1"/>
  <c r="G26" s="1"/>
  <c r="F39"/>
  <c r="G117" i="12"/>
  <c r="AC117"/>
  <c r="AD117"/>
  <c r="G9"/>
  <c r="I9"/>
  <c r="I8" s="1"/>
  <c r="K9"/>
  <c r="K8" s="1"/>
  <c r="M9"/>
  <c r="O9"/>
  <c r="O8" s="1"/>
  <c r="Q9"/>
  <c r="Q8" s="1"/>
  <c r="U9"/>
  <c r="U8" s="1"/>
  <c r="G11"/>
  <c r="I11"/>
  <c r="K11"/>
  <c r="M11"/>
  <c r="O11"/>
  <c r="Q11"/>
  <c r="U11"/>
  <c r="G13"/>
  <c r="I13"/>
  <c r="K13"/>
  <c r="M13"/>
  <c r="O13"/>
  <c r="Q13"/>
  <c r="U13"/>
  <c r="G15"/>
  <c r="M15" s="1"/>
  <c r="I15"/>
  <c r="K15"/>
  <c r="O15"/>
  <c r="Q15"/>
  <c r="U15"/>
  <c r="G17"/>
  <c r="M17" s="1"/>
  <c r="I17"/>
  <c r="K17"/>
  <c r="O17"/>
  <c r="Q17"/>
  <c r="U17"/>
  <c r="G19"/>
  <c r="M19" s="1"/>
  <c r="I19"/>
  <c r="K19"/>
  <c r="O19"/>
  <c r="Q19"/>
  <c r="U19"/>
  <c r="G21"/>
  <c r="M21" s="1"/>
  <c r="I21"/>
  <c r="K21"/>
  <c r="O21"/>
  <c r="Q21"/>
  <c r="U21"/>
  <c r="G23"/>
  <c r="M23" s="1"/>
  <c r="I23"/>
  <c r="K23"/>
  <c r="O23"/>
  <c r="Q23"/>
  <c r="U23"/>
  <c r="G25"/>
  <c r="I25"/>
  <c r="K25"/>
  <c r="M25"/>
  <c r="O25"/>
  <c r="Q25"/>
  <c r="U25"/>
  <c r="G27"/>
  <c r="I27"/>
  <c r="K27"/>
  <c r="M27"/>
  <c r="O27"/>
  <c r="Q27"/>
  <c r="U27"/>
  <c r="G29"/>
  <c r="I29"/>
  <c r="K29"/>
  <c r="M29"/>
  <c r="O29"/>
  <c r="Q29"/>
  <c r="U29"/>
  <c r="G31"/>
  <c r="M31" s="1"/>
  <c r="I31"/>
  <c r="K31"/>
  <c r="O31"/>
  <c r="Q31"/>
  <c r="U31"/>
  <c r="G33"/>
  <c r="M33" s="1"/>
  <c r="I33"/>
  <c r="K33"/>
  <c r="O33"/>
  <c r="Q33"/>
  <c r="U33"/>
  <c r="G35"/>
  <c r="M35" s="1"/>
  <c r="I35"/>
  <c r="K35"/>
  <c r="O35"/>
  <c r="Q35"/>
  <c r="U35"/>
  <c r="G38"/>
  <c r="M38" s="1"/>
  <c r="I38"/>
  <c r="K38"/>
  <c r="O38"/>
  <c r="Q38"/>
  <c r="U38"/>
  <c r="G40"/>
  <c r="M40" s="1"/>
  <c r="I40"/>
  <c r="K40"/>
  <c r="O40"/>
  <c r="Q40"/>
  <c r="U40"/>
  <c r="G42"/>
  <c r="I42"/>
  <c r="K42"/>
  <c r="M42"/>
  <c r="O42"/>
  <c r="Q42"/>
  <c r="U42"/>
  <c r="G44"/>
  <c r="I44"/>
  <c r="K44"/>
  <c r="M44"/>
  <c r="O44"/>
  <c r="Q44"/>
  <c r="U44"/>
  <c r="G46"/>
  <c r="I46"/>
  <c r="K46"/>
  <c r="M46"/>
  <c r="O46"/>
  <c r="Q46"/>
  <c r="U46"/>
  <c r="G48"/>
  <c r="M48" s="1"/>
  <c r="I48"/>
  <c r="K48"/>
  <c r="O48"/>
  <c r="Q48"/>
  <c r="U48"/>
  <c r="G50"/>
  <c r="Q50"/>
  <c r="G51"/>
  <c r="M51" s="1"/>
  <c r="I51"/>
  <c r="I50" s="1"/>
  <c r="K51"/>
  <c r="O51"/>
  <c r="O50" s="1"/>
  <c r="Q51"/>
  <c r="U51"/>
  <c r="U50" s="1"/>
  <c r="G53"/>
  <c r="M53" s="1"/>
  <c r="I53"/>
  <c r="K53"/>
  <c r="K50" s="1"/>
  <c r="O53"/>
  <c r="Q53"/>
  <c r="U53"/>
  <c r="G55"/>
  <c r="K55"/>
  <c r="M55"/>
  <c r="Q55"/>
  <c r="G56"/>
  <c r="I56"/>
  <c r="I55" s="1"/>
  <c r="K56"/>
  <c r="M56"/>
  <c r="O56"/>
  <c r="O55" s="1"/>
  <c r="Q56"/>
  <c r="U56"/>
  <c r="U55" s="1"/>
  <c r="K58"/>
  <c r="G59"/>
  <c r="G58" s="1"/>
  <c r="I59"/>
  <c r="I58" s="1"/>
  <c r="K59"/>
  <c r="M59"/>
  <c r="O59"/>
  <c r="Q59"/>
  <c r="U59"/>
  <c r="U58" s="1"/>
  <c r="G61"/>
  <c r="M61" s="1"/>
  <c r="I61"/>
  <c r="K61"/>
  <c r="O61"/>
  <c r="O58" s="1"/>
  <c r="Q61"/>
  <c r="U61"/>
  <c r="G63"/>
  <c r="M63" s="1"/>
  <c r="I63"/>
  <c r="K63"/>
  <c r="O63"/>
  <c r="Q63"/>
  <c r="Q58" s="1"/>
  <c r="U63"/>
  <c r="G65"/>
  <c r="M65" s="1"/>
  <c r="I65"/>
  <c r="K65"/>
  <c r="O65"/>
  <c r="Q65"/>
  <c r="U65"/>
  <c r="G68"/>
  <c r="M68" s="1"/>
  <c r="M67" s="1"/>
  <c r="I68"/>
  <c r="I67" s="1"/>
  <c r="K68"/>
  <c r="O68"/>
  <c r="Q68"/>
  <c r="Q67" s="1"/>
  <c r="U68"/>
  <c r="U67" s="1"/>
  <c r="G70"/>
  <c r="I70"/>
  <c r="K70"/>
  <c r="K67" s="1"/>
  <c r="M70"/>
  <c r="O70"/>
  <c r="O67" s="1"/>
  <c r="Q70"/>
  <c r="U70"/>
  <c r="G72"/>
  <c r="I72"/>
  <c r="K72"/>
  <c r="M72"/>
  <c r="O72"/>
  <c r="Q72"/>
  <c r="U72"/>
  <c r="G74"/>
  <c r="I74"/>
  <c r="K74"/>
  <c r="M74"/>
  <c r="O74"/>
  <c r="Q74"/>
  <c r="U74"/>
  <c r="G76"/>
  <c r="M76" s="1"/>
  <c r="I76"/>
  <c r="K76"/>
  <c r="O76"/>
  <c r="Q76"/>
  <c r="U76"/>
  <c r="G79"/>
  <c r="M79" s="1"/>
  <c r="I79"/>
  <c r="I78" s="1"/>
  <c r="K79"/>
  <c r="O79"/>
  <c r="O78" s="1"/>
  <c r="Q79"/>
  <c r="U79"/>
  <c r="U78" s="1"/>
  <c r="G80"/>
  <c r="M80" s="1"/>
  <c r="I80"/>
  <c r="K80"/>
  <c r="K78" s="1"/>
  <c r="O80"/>
  <c r="Q80"/>
  <c r="U80"/>
  <c r="G81"/>
  <c r="G78" s="1"/>
  <c r="I81"/>
  <c r="K81"/>
  <c r="O81"/>
  <c r="Q81"/>
  <c r="U81"/>
  <c r="G82"/>
  <c r="I82"/>
  <c r="K82"/>
  <c r="M82"/>
  <c r="O82"/>
  <c r="Q82"/>
  <c r="U82"/>
  <c r="G83"/>
  <c r="I83"/>
  <c r="K83"/>
  <c r="M83"/>
  <c r="O83"/>
  <c r="Q83"/>
  <c r="U83"/>
  <c r="G84"/>
  <c r="I84"/>
  <c r="K84"/>
  <c r="M84"/>
  <c r="O84"/>
  <c r="Q84"/>
  <c r="U84"/>
  <c r="G85"/>
  <c r="M85" s="1"/>
  <c r="I85"/>
  <c r="K85"/>
  <c r="O85"/>
  <c r="Q85"/>
  <c r="U85"/>
  <c r="G86"/>
  <c r="M86" s="1"/>
  <c r="I86"/>
  <c r="K86"/>
  <c r="O86"/>
  <c r="Q86"/>
  <c r="Q78" s="1"/>
  <c r="U86"/>
  <c r="G87"/>
  <c r="M87" s="1"/>
  <c r="I87"/>
  <c r="K87"/>
  <c r="O87"/>
  <c r="Q87"/>
  <c r="U87"/>
  <c r="G88"/>
  <c r="M88" s="1"/>
  <c r="I88"/>
  <c r="K88"/>
  <c r="O88"/>
  <c r="Q88"/>
  <c r="U88"/>
  <c r="G89"/>
  <c r="M89" s="1"/>
  <c r="I89"/>
  <c r="K89"/>
  <c r="O89"/>
  <c r="Q89"/>
  <c r="U89"/>
  <c r="G90"/>
  <c r="I90"/>
  <c r="K90"/>
  <c r="M90"/>
  <c r="O90"/>
  <c r="Q90"/>
  <c r="U90"/>
  <c r="G91"/>
  <c r="I91"/>
  <c r="K91"/>
  <c r="M91"/>
  <c r="O91"/>
  <c r="Q91"/>
  <c r="U91"/>
  <c r="G92"/>
  <c r="I92"/>
  <c r="K92"/>
  <c r="M92"/>
  <c r="O92"/>
  <c r="Q92"/>
  <c r="U92"/>
  <c r="G93"/>
  <c r="M93" s="1"/>
  <c r="I93"/>
  <c r="K93"/>
  <c r="O93"/>
  <c r="Q93"/>
  <c r="U93"/>
  <c r="G94"/>
  <c r="M94" s="1"/>
  <c r="I94"/>
  <c r="K94"/>
  <c r="O94"/>
  <c r="Q94"/>
  <c r="U94"/>
  <c r="G95"/>
  <c r="M95" s="1"/>
  <c r="I95"/>
  <c r="K95"/>
  <c r="O95"/>
  <c r="Q95"/>
  <c r="U95"/>
  <c r="G96"/>
  <c r="M96" s="1"/>
  <c r="I96"/>
  <c r="K96"/>
  <c r="O96"/>
  <c r="Q96"/>
  <c r="U96"/>
  <c r="G97"/>
  <c r="M97" s="1"/>
  <c r="I97"/>
  <c r="K97"/>
  <c r="O97"/>
  <c r="Q97"/>
  <c r="U97"/>
  <c r="G98"/>
  <c r="I98"/>
  <c r="K98"/>
  <c r="M98"/>
  <c r="O98"/>
  <c r="Q98"/>
  <c r="U98"/>
  <c r="G99"/>
  <c r="I99"/>
  <c r="K99"/>
  <c r="M99"/>
  <c r="O99"/>
  <c r="Q99"/>
  <c r="U99"/>
  <c r="G100"/>
  <c r="G101"/>
  <c r="M101" s="1"/>
  <c r="M100" s="1"/>
  <c r="I101"/>
  <c r="I100" s="1"/>
  <c r="K101"/>
  <c r="K100" s="1"/>
  <c r="O101"/>
  <c r="O100" s="1"/>
  <c r="Q101"/>
  <c r="Q100" s="1"/>
  <c r="U101"/>
  <c r="U100" s="1"/>
  <c r="G104"/>
  <c r="M104" s="1"/>
  <c r="I104"/>
  <c r="I103" s="1"/>
  <c r="K104"/>
  <c r="O104"/>
  <c r="O103" s="1"/>
  <c r="Q104"/>
  <c r="U104"/>
  <c r="U103" s="1"/>
  <c r="G105"/>
  <c r="G103" s="1"/>
  <c r="I105"/>
  <c r="K105"/>
  <c r="K103" s="1"/>
  <c r="O105"/>
  <c r="Q105"/>
  <c r="U105"/>
  <c r="G106"/>
  <c r="M106" s="1"/>
  <c r="I106"/>
  <c r="K106"/>
  <c r="O106"/>
  <c r="Q106"/>
  <c r="U106"/>
  <c r="G107"/>
  <c r="I107"/>
  <c r="K107"/>
  <c r="M107"/>
  <c r="O107"/>
  <c r="Q107"/>
  <c r="U107"/>
  <c r="G108"/>
  <c r="I108"/>
  <c r="K108"/>
  <c r="M108"/>
  <c r="O108"/>
  <c r="Q108"/>
  <c r="U108"/>
  <c r="G109"/>
  <c r="I109"/>
  <c r="K109"/>
  <c r="M109"/>
  <c r="O109"/>
  <c r="Q109"/>
  <c r="U109"/>
  <c r="G110"/>
  <c r="M110" s="1"/>
  <c r="I110"/>
  <c r="K110"/>
  <c r="O110"/>
  <c r="Q110"/>
  <c r="U110"/>
  <c r="G111"/>
  <c r="M111" s="1"/>
  <c r="I111"/>
  <c r="K111"/>
  <c r="O111"/>
  <c r="Q111"/>
  <c r="Q103" s="1"/>
  <c r="U111"/>
  <c r="G112"/>
  <c r="M112" s="1"/>
  <c r="I112"/>
  <c r="K112"/>
  <c r="O112"/>
  <c r="Q112"/>
  <c r="U112"/>
  <c r="G113"/>
  <c r="M113" s="1"/>
  <c r="I113"/>
  <c r="K113"/>
  <c r="O113"/>
  <c r="Q113"/>
  <c r="U113"/>
  <c r="G114"/>
  <c r="M114" s="1"/>
  <c r="I114"/>
  <c r="K114"/>
  <c r="O114"/>
  <c r="Q114"/>
  <c r="U114"/>
  <c r="G115"/>
  <c r="I115"/>
  <c r="K115"/>
  <c r="M115"/>
  <c r="O115"/>
  <c r="Q115"/>
  <c r="U115"/>
  <c r="I20" i="1"/>
  <c r="I19"/>
  <c r="I18"/>
  <c r="I17"/>
  <c r="G27"/>
  <c r="F40"/>
  <c r="G23" s="1"/>
  <c r="J28"/>
  <c r="J26"/>
  <c r="G38"/>
  <c r="F38"/>
  <c r="H32"/>
  <c r="J23"/>
  <c r="J24"/>
  <c r="J25"/>
  <c r="J27"/>
  <c r="E24"/>
  <c r="E26"/>
  <c r="I16" l="1"/>
  <c r="I21" s="1"/>
  <c r="I55"/>
  <c r="H39"/>
  <c r="I39" s="1"/>
  <c r="I40" s="1"/>
  <c r="J39" s="1"/>
  <c r="J40" s="1"/>
  <c r="H40"/>
  <c r="G24"/>
  <c r="G29" s="1"/>
  <c r="G28"/>
  <c r="M50" i="12"/>
  <c r="M8"/>
  <c r="M78"/>
  <c r="M58"/>
  <c r="G8"/>
  <c r="G67"/>
  <c r="M81"/>
  <c r="M105"/>
  <c r="M103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<sst xmlns="http://schemas.openxmlformats.org/spreadsheetml/2006/main" count="508" uniqueCount="269">
  <si>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</si>
  <si>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</si>
  <si>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</si>
  <si>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</si>
  <si>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</si>
  <si>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</si>
  <si>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</si>
  <si>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</si>
  <si>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</si>
  <si>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</si>
  <si>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</si>
  <si>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</si>
  <si>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</si>
  <si>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</si>
  <si>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</si>
  <si>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</si>
  <si>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</si>
  <si>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</si>
  <si>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</si>
  <si>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</si>
  <si>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</si>
  <si>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</si>
  <si>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</si>
  <si>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</si>
  <si>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</si>
  <si>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</si>
  <si>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</si>
  <si>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</si>
  <si>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</si>
  <si>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</si>
  <si>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</si>
  <si>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</si>
  <si>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</si>
  <si>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</si>
  <si>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</si>
  <si>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</si>
  <si>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</si>
  <si>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</si>
  <si>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</si>
  <si>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</si>
  <si>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</si>
  <si>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</si>
  <si>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</si>
  <si>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Ostrov u Macochy</t>
  </si>
  <si>
    <t>Rozpočet:</t>
  </si>
  <si>
    <t>Misto</t>
  </si>
  <si>
    <t>SO 304-dešťová kanalizace</t>
  </si>
  <si>
    <t>Městys Ostrov u Macochy</t>
  </si>
  <si>
    <t>Ostrov u Macochy 80</t>
  </si>
  <si>
    <t>HAŠKA,a.s.</t>
  </si>
  <si>
    <t>Jungmannova 74</t>
  </si>
  <si>
    <t>Tišnov</t>
  </si>
  <si>
    <t>666 01</t>
  </si>
  <si>
    <t>25347705</t>
  </si>
  <si>
    <t>CZ25347705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</si>
  <si>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</si>
  <si>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</si>
  <si>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</si>
  <si>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</si>
  <si>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</si>
  <si>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</si>
  <si>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</si>
  <si>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</si>
  <si>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</si>
  <si>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</si>
  <si>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</si>
  <si>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</si>
  <si>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</si>
  <si>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</si>
  <si>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8</t>
  </si>
  <si>
    <t>Trubní vedení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</si>
  <si>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</si>
  <si>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</si>
  <si>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</si>
  <si>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</si>
  <si>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</si>
  <si>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</si>
  <si>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</si>
  <si>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</si>
  <si>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</si>
  <si>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</si>
  <si>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</si>
  <si>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</si>
  <si>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</si>
  <si>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</si>
  <si>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</si>
  <si>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</si>
  <si>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</si>
  <si>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</si>
  <si>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</si>
  <si>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</si>
  <si>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</si>
  <si>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</si>
  <si>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</si>
  <si>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</si>
  <si>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</si>
  <si>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</si>
  <si>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</si>
  <si>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</si>
  <si>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</si>
  <si>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</si>
  <si>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</si>
  <si>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121100002RAA</t>
  </si>
  <si>
    <t>Sejmutí ornice a uložení na deponii, zpětný přesun, rozprostření v tl. 20 cm</t>
  </si>
  <si>
    <t>m3</t>
  </si>
  <si>
    <t>POL2_0</t>
  </si>
  <si>
    <t>131*0,2</t>
  </si>
  <si>
    <t>VV</t>
  </si>
  <si>
    <t>132301212R00</t>
  </si>
  <si>
    <t>Hloubení rýh š.do 200 cm hor.4 do 1000 m3, STROJNĚ</t>
  </si>
  <si>
    <t>POL1_0</t>
  </si>
  <si>
    <t>260,3*1,0+267,2*1,0</t>
  </si>
  <si>
    <t>131301201R00</t>
  </si>
  <si>
    <t>Hloubení zapažených jam v hor.4 do 100 m3</t>
  </si>
  <si>
    <t>revizní šachty:2*2*2,5*7</t>
  </si>
  <si>
    <t>120001101R00</t>
  </si>
  <si>
    <t>Příplatek za ztížení vykopávky v blízkosti vedení</t>
  </si>
  <si>
    <t>527,5+70</t>
  </si>
  <si>
    <t>132301219R00</t>
  </si>
  <si>
    <t>Příplatek za lepivost - hloubení v hor.4</t>
  </si>
  <si>
    <t>161101101R00</t>
  </si>
  <si>
    <t>Svislé přemístění výkopku z hor.1-4 do 2,5 m</t>
  </si>
  <si>
    <t>151201102R00</t>
  </si>
  <si>
    <t>Pažení a rozepření stěn rýh - zátažné - hl. do 4 m</t>
  </si>
  <si>
    <t>m2</t>
  </si>
  <si>
    <t>260,3*2+267,2*2+2*2*4*7</t>
  </si>
  <si>
    <t>151201112R00</t>
  </si>
  <si>
    <t>Odstranění pažení stěn rýh - zátažné - hl. do 4 m</t>
  </si>
  <si>
    <t>167101101R00</t>
  </si>
  <si>
    <t>Nakládání výkopku z hor.1-4 v množství do 100 m3</t>
  </si>
  <si>
    <t>597,5-397,1772</t>
  </si>
  <si>
    <t>162701105R00</t>
  </si>
  <si>
    <t>Vodorovné přemístění výkopku z hor.1-4 do 10000 m</t>
  </si>
  <si>
    <t>162100010RAA</t>
  </si>
  <si>
    <t>Vodorovné přemístění výkopku, příplatek za každý další 1 km</t>
  </si>
  <si>
    <t>(597,5-397,1772)*6</t>
  </si>
  <si>
    <t>979093111R00</t>
  </si>
  <si>
    <t>Uložení suti na skládku bez zhutnění</t>
  </si>
  <si>
    <t>t</t>
  </si>
  <si>
    <t>200,9368*1,67</t>
  </si>
  <si>
    <t>199000005R00</t>
  </si>
  <si>
    <t>Poplatek za skládku zeminy 1- 4</t>
  </si>
  <si>
    <t>174101101R00</t>
  </si>
  <si>
    <t>Zásyp jam, rýh, šachet se zhutněním</t>
  </si>
  <si>
    <t>potrubí:527,5-256*1,0*0,7</t>
  </si>
  <si>
    <t>šachty:70,0-0,62*0,62*3,14*2,5*7</t>
  </si>
  <si>
    <t>175100020RAD</t>
  </si>
  <si>
    <t>Obsyp potrubí štěrkopískem, dovoz štěrkopísku ze vzdálenosti 15km</t>
  </si>
  <si>
    <t>256*0,6*1,0-0,15*0,15*3,14*256</t>
  </si>
  <si>
    <t>119000001RA0</t>
  </si>
  <si>
    <t>Dočasné zajištění potrubí ve výkopu</t>
  </si>
  <si>
    <t>m</t>
  </si>
  <si>
    <t>8*2+4*2</t>
  </si>
  <si>
    <t>979087212R00</t>
  </si>
  <si>
    <t>Nakládání suti na dopravní prostředky</t>
  </si>
  <si>
    <t>2055*0,22</t>
  </si>
  <si>
    <t>113107425R00</t>
  </si>
  <si>
    <t>Odstranění podkladu nad 50 m2,kam.těžené tl.25 cm</t>
  </si>
  <si>
    <t>100*1,2</t>
  </si>
  <si>
    <t>979082213R00</t>
  </si>
  <si>
    <t>Vodorovná doprava suti po suchu do 1 km</t>
  </si>
  <si>
    <t>120*0,55</t>
  </si>
  <si>
    <t>273320160RAA</t>
  </si>
  <si>
    <t>Základová deska ŽB z betonu C 30/37, vč.bednění, výztuž 90 kg/m3, výtokový objekt</t>
  </si>
  <si>
    <t>1,4*1,4*0,2</t>
  </si>
  <si>
    <t>271570010RAD</t>
  </si>
  <si>
    <t>Polštář hutněný pod základy, ze štěrkopísku tloušťky 25 cm</t>
  </si>
  <si>
    <t>1,4*1,4</t>
  </si>
  <si>
    <t>311320050RAB</t>
  </si>
  <si>
    <t>Zdi nadzákladové ŽB z betonu C 30/37, tl. 20 cm, oboustranné bednění, výztuž 120 kg/m3,výtok.objekt</t>
  </si>
  <si>
    <t>1*1*2+1*1</t>
  </si>
  <si>
    <t>451572111RK1</t>
  </si>
  <si>
    <t>Lože pod potrubí a kabely z kameniva těžen.fr0-4mm</t>
  </si>
  <si>
    <t>256*1,0*0,1</t>
  </si>
  <si>
    <t>452311131R00</t>
  </si>
  <si>
    <t>Desky podkladní pod potrubí z betonu C 12/15</t>
  </si>
  <si>
    <t>šachty:1,2*1,2*0,15*17</t>
  </si>
  <si>
    <t>465512327R00</t>
  </si>
  <si>
    <t>Dlažba z kamene na sucho, zalití spár MC, tl.30 cm</t>
  </si>
  <si>
    <t>2*8</t>
  </si>
  <si>
    <t>451571212R00</t>
  </si>
  <si>
    <t>Lože dlažby z kam. těženého hrubého tl. do 15 cm</t>
  </si>
  <si>
    <t>564551111R00</t>
  </si>
  <si>
    <t>Zřízení podsypu/podkladu ze sypaniny tl. 15 cm, recyklace</t>
  </si>
  <si>
    <t>564531111R00</t>
  </si>
  <si>
    <t>Zřízení podsypu/podkladu ze sypaniny tl. 10 cm, recyklace</t>
  </si>
  <si>
    <t>591241111R00</t>
  </si>
  <si>
    <t>Kladení dlažby žulové kostky, lože z MC tl. 5 cm, dvouřádek ž.dlažby-poklopy šachet</t>
  </si>
  <si>
    <t>2*0,45*3,14*0,3*7</t>
  </si>
  <si>
    <t>451317777R00</t>
  </si>
  <si>
    <t>Podklad pod dlažbu z beton.C-/7,5,C8/10 tl.do 10cm</t>
  </si>
  <si>
    <t>627456110R00</t>
  </si>
  <si>
    <t xml:space="preserve">Spárování dlažeb z kostek,MC </t>
  </si>
  <si>
    <t>871373121R00</t>
  </si>
  <si>
    <t>Montáž trub z plastu, gumový kroužek, DN 300</t>
  </si>
  <si>
    <t>286144807R</t>
  </si>
  <si>
    <t>Trubka kanalizační  PP SN 8 315x6000mm, hladká PP, oranžová</t>
  </si>
  <si>
    <t>kus</t>
  </si>
  <si>
    <t>POL3_0</t>
  </si>
  <si>
    <t>877373123R00</t>
  </si>
  <si>
    <t>Montáž tvarovek jednoos. plast. gum.kroužek DN 300</t>
  </si>
  <si>
    <t>28654627R</t>
  </si>
  <si>
    <t xml:space="preserve">Přesuvka spojovací kanalizační PP SN8 DN 300 </t>
  </si>
  <si>
    <t>877373121R00</t>
  </si>
  <si>
    <t>Montáž tvarovek odboč. plast. gum. kroužek DN 300</t>
  </si>
  <si>
    <t>28654574R</t>
  </si>
  <si>
    <t>Odbočka kanalizační PP SN8 DN 300/150  45°</t>
  </si>
  <si>
    <t>894423111RT1</t>
  </si>
  <si>
    <t>Osazení betonových dílců šachet, šachtová dna, na kroužek, do 2,0 t</t>
  </si>
  <si>
    <t>894421112RT1</t>
  </si>
  <si>
    <t>Osazení betonových dílců šachet, skruže rovné, na kroužek, do 1,4 t</t>
  </si>
  <si>
    <t>894422111RT1</t>
  </si>
  <si>
    <t>Osazení betonových dílců šachet, skruže přechodové, na kroužek</t>
  </si>
  <si>
    <t>894422111R00</t>
  </si>
  <si>
    <t>Osazení betonových dílců šachet, vyrovnávací prstence</t>
  </si>
  <si>
    <t>59224152R</t>
  </si>
  <si>
    <t>Skruž TBS-Q 1000/500/120/SP</t>
  </si>
  <si>
    <t>59224150R</t>
  </si>
  <si>
    <t>Skruž TBS-Q 1000/250/120 SP</t>
  </si>
  <si>
    <t>59224174.AR</t>
  </si>
  <si>
    <t>Prstenec vyrovnávací TBW-Q 625/40/120</t>
  </si>
  <si>
    <t>59224175R</t>
  </si>
  <si>
    <t>Prstenec vyrovnávací TBW-Q 625/60/120</t>
  </si>
  <si>
    <t>59224353.AR</t>
  </si>
  <si>
    <t>Konus šachetní TBR-Q.1 100-63/58/12 KPS</t>
  </si>
  <si>
    <t>59224366.AR</t>
  </si>
  <si>
    <t>Dno šachetní TBZ-Q.1 100/60 V 30 PS</t>
  </si>
  <si>
    <t>899102111R00</t>
  </si>
  <si>
    <t>Osazení poklopu s rámem do 100 kg</t>
  </si>
  <si>
    <t>55340323R</t>
  </si>
  <si>
    <t>Poklop D 400 - BEGU bet. výplň, s odvětráním</t>
  </si>
  <si>
    <t>59224373.AR</t>
  </si>
  <si>
    <t>Těsnění elastom pro šach díly EMT - DN 1000</t>
  </si>
  <si>
    <t>891375111R00</t>
  </si>
  <si>
    <t>Montáž koncových klapek hrdlových DN 300</t>
  </si>
  <si>
    <t>42284024R</t>
  </si>
  <si>
    <t>Klapka koncová (žabí)  PN 1  DN 300, litina, výklopná</t>
  </si>
  <si>
    <t>998276101R00</t>
  </si>
  <si>
    <t>Přesun hmot, trubní vedení plastová, otevř. výkop</t>
  </si>
  <si>
    <t>2,18+1,825+72,424+3,045+25,737</t>
  </si>
  <si>
    <t>005121010R</t>
  </si>
  <si>
    <t>Vybudování zařízení staveniště</t>
  </si>
  <si>
    <t>Soubor</t>
  </si>
  <si>
    <t>005121020R</t>
  </si>
  <si>
    <t xml:space="preserve">Provoz zařízení staveniště </t>
  </si>
  <si>
    <t>005121030R</t>
  </si>
  <si>
    <t>Odstranění zařízení staveniště</t>
  </si>
  <si>
    <t>005111020R</t>
  </si>
  <si>
    <t>Vytyčení stavby</t>
  </si>
  <si>
    <t>005111021R</t>
  </si>
  <si>
    <t>Vytyčení inženýrských sítí</t>
  </si>
  <si>
    <t>005211030R</t>
  </si>
  <si>
    <t xml:space="preserve">Dočasná dopravní opatření 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</si>
  <si>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</si>
  <si>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</si>
  <si>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</si>
  <si>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</si>
  <si>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004111010R</t>
  </si>
  <si>
    <t>Průzkumné práce , měření únosnosti pláně a hutnění</t>
  </si>
  <si>
    <t>005211040R</t>
  </si>
  <si>
    <t xml:space="preserve">Užívání veřejných ploch a prostranství  </t>
  </si>
  <si>
    <t>005211080R</t>
  </si>
  <si>
    <t xml:space="preserve">Bezpečnostní a hygienická opatření na staveništi </t>
  </si>
  <si>
    <t>005211020R</t>
  </si>
  <si>
    <t>Ochrana stávajících inženýrských sítí na staveništ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</si>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</sst>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8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/>
      <c r="J5" s="11"/>
    </row>
    <row r="6" spans="1:15" ht="15.75" customHeight="1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4" t="s">
        <v>49</v>
      </c>
      <c r="E11" s="124"/>
      <c r="F11" s="124"/>
      <c r="G11" s="124"/>
      <c r="H11" s="28" t="s">
        <v>33</v>
      </c>
      <c r="I11" s="128" t="s">
        <v>53</v>
      </c>
      <c r="J11" s="11"/>
    </row>
    <row r="12" spans="1:15" ht="15.75" customHeight="1">
      <c r="A12" s="4"/>
      <c r="B12" s="41"/>
      <c r="C12" s="26"/>
      <c r="D12" s="125" t="s">
        <v>50</v>
      </c>
      <c r="E12" s="125"/>
      <c r="F12" s="125"/>
      <c r="G12" s="125"/>
      <c r="H12" s="28" t="s">
        <v>34</v>
      </c>
      <c r="I12" s="128" t="s">
        <v>54</v>
      </c>
      <c r="J12" s="11"/>
    </row>
    <row r="13" spans="1:15" ht="15.75" customHeight="1">
      <c r="A13" s="4"/>
      <c r="B13" s="42"/>
      <c r="C13" s="127" t="s">
        <v>52</v>
      </c>
      <c r="D13" s="126" t="s">
        <v>51</v>
      </c>
      <c r="E13" s="126"/>
      <c r="F13" s="126"/>
      <c r="G13" s="126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SUMIF(F47:F54,A16,I47:I54)+SUMIF(F47:F54,"PSU",I47:I54)</f>
        <v>0</v>
      </c>
      <c r="J16" s="93"/>
    </row>
    <row r="17" spans="1:10" ht="23.25" customHeight="1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SUMIF(F47:F54,A17,I47:I54)</f>
        <v>0</v>
      </c>
      <c r="J17" s="93"/>
    </row>
    <row r="18" spans="1:10" ht="23.25" customHeight="1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SUMIF(F47:F54,A18,I47:I54)</f>
        <v>0</v>
      </c>
      <c r="J18" s="93"/>
    </row>
    <row r="19" spans="1:10" ht="23.25" customHeight="1">
      <c r="A19" s="193" t="s">
        <v>73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SUMIF(F47:F54,A19,I47:I54)</f>
        <v>0</v>
      </c>
      <c r="J19" s="93"/>
    </row>
    <row r="20" spans="1:10" ht="23.25" customHeight="1">
      <c r="A20" s="193" t="s">
        <v>74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SUMIF(F47:F54,A20,I47:I54)</f>
        <v>0</v>
      </c>
      <c r="J20" s="93"/>
    </row>
    <row r="21" spans="1:10" ht="23.25" customHeight="1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56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44013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>
      <c r="A39" s="131">
        <v>1</v>
      </c>
      <c r="B39" s="137"/>
      <c r="C39" s="138"/>
      <c r="D39" s="139"/>
      <c r="E39" s="139"/>
      <c r="F39" s="147">
        <f>' Pol'!AC117</f>
        <v>0</v>
      </c>
      <c r="G39" s="148">
        <f>' Pol'!AD117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>
      <c r="A40" s="131"/>
      <c r="B40" s="141" t="s">
        <v>55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>
      <c r="B44" s="161" t="s">
        <v>57</v>
      </c>
    </row>
    <row r="46" spans="1:10" ht="25.5" customHeight="1">
      <c r="A46" s="162"/>
      <c r="B46" s="168" t="s">
        <v>16</v>
      </c>
      <c r="C46" s="168" t="s">
        <v>5</v>
      </c>
      <c r="D46" s="169"/>
      <c r="E46" s="169"/>
      <c r="F46" s="172" t="s">
        <v>58</v>
      </c>
      <c r="G46" s="172"/>
      <c r="H46" s="172"/>
      <c r="I46" s="173" t="s">
        <v>28</v>
      </c>
      <c r="J46" s="173"/>
    </row>
    <row r="47" spans="1:10" ht="25.5" customHeight="1">
      <c r="A47" s="163"/>
      <c r="B47" s="174" t="s">
        <v>59</v>
      </c>
      <c r="C47" s="175" t="s">
        <v>60</v>
      </c>
      <c r="D47" s="176"/>
      <c r="E47" s="176"/>
      <c r="F47" s="180" t="s">
        <v>23</v>
      </c>
      <c r="G47" s="181"/>
      <c r="H47" s="181"/>
      <c r="I47" s="182">
        <f>' Pol'!G8</f>
        <v>0</v>
      </c>
      <c r="J47" s="182"/>
    </row>
    <row r="48" spans="1:10" ht="25.5" customHeight="1">
      <c r="A48" s="163"/>
      <c r="B48" s="166" t="s">
        <v>61</v>
      </c>
      <c r="C48" s="165" t="s">
        <v>62</v>
      </c>
      <c r="D48" s="167"/>
      <c r="E48" s="167"/>
      <c r="F48" s="183" t="s">
        <v>23</v>
      </c>
      <c r="G48" s="184"/>
      <c r="H48" s="184"/>
      <c r="I48" s="185">
        <f>' Pol'!G50</f>
        <v>0</v>
      </c>
      <c r="J48" s="185"/>
    </row>
    <row r="49" spans="1:10" ht="25.5" customHeight="1">
      <c r="A49" s="163"/>
      <c r="B49" s="166" t="s">
        <v>63</v>
      </c>
      <c r="C49" s="165" t="s">
        <v>64</v>
      </c>
      <c r="D49" s="167"/>
      <c r="E49" s="167"/>
      <c r="F49" s="183" t="s">
        <v>23</v>
      </c>
      <c r="G49" s="184"/>
      <c r="H49" s="184"/>
      <c r="I49" s="185">
        <f>' Pol'!G55</f>
        <v>0</v>
      </c>
      <c r="J49" s="185"/>
    </row>
    <row r="50" spans="1:10" ht="25.5" customHeight="1">
      <c r="A50" s="163"/>
      <c r="B50" s="166" t="s">
        <v>65</v>
      </c>
      <c r="C50" s="165" t="s">
        <v>66</v>
      </c>
      <c r="D50" s="167"/>
      <c r="E50" s="167"/>
      <c r="F50" s="183" t="s">
        <v>23</v>
      </c>
      <c r="G50" s="184"/>
      <c r="H50" s="184"/>
      <c r="I50" s="185">
        <f>' Pol'!G58</f>
        <v>0</v>
      </c>
      <c r="J50" s="185"/>
    </row>
    <row r="51" spans="1:10" ht="25.5" customHeight="1">
      <c r="A51" s="163"/>
      <c r="B51" s="166" t="s">
        <v>67</v>
      </c>
      <c r="C51" s="165" t="s">
        <v>68</v>
      </c>
      <c r="D51" s="167"/>
      <c r="E51" s="167"/>
      <c r="F51" s="183" t="s">
        <v>23</v>
      </c>
      <c r="G51" s="184"/>
      <c r="H51" s="184"/>
      <c r="I51" s="185">
        <f>' Pol'!G67</f>
        <v>0</v>
      </c>
      <c r="J51" s="185"/>
    </row>
    <row r="52" spans="1:10" ht="25.5" customHeight="1">
      <c r="A52" s="163"/>
      <c r="B52" s="166" t="s">
        <v>69</v>
      </c>
      <c r="C52" s="165" t="s">
        <v>70</v>
      </c>
      <c r="D52" s="167"/>
      <c r="E52" s="167"/>
      <c r="F52" s="183" t="s">
        <v>23</v>
      </c>
      <c r="G52" s="184"/>
      <c r="H52" s="184"/>
      <c r="I52" s="185">
        <f>' Pol'!G78</f>
        <v>0</v>
      </c>
      <c r="J52" s="185"/>
    </row>
    <row r="53" spans="1:10" ht="25.5" customHeight="1">
      <c r="A53" s="163"/>
      <c r="B53" s="166" t="s">
        <v>71</v>
      </c>
      <c r="C53" s="165" t="s">
        <v>72</v>
      </c>
      <c r="D53" s="167"/>
      <c r="E53" s="167"/>
      <c r="F53" s="183" t="s">
        <v>23</v>
      </c>
      <c r="G53" s="184"/>
      <c r="H53" s="184"/>
      <c r="I53" s="185">
        <f>' Pol'!G100</f>
        <v>0</v>
      </c>
      <c r="J53" s="185"/>
    </row>
    <row r="54" spans="1:10" ht="25.5" customHeight="1">
      <c r="A54" s="163"/>
      <c r="B54" s="177" t="s">
        <v>73</v>
      </c>
      <c r="C54" s="178" t="s">
        <v>26</v>
      </c>
      <c r="D54" s="179"/>
      <c r="E54" s="179"/>
      <c r="F54" s="186" t="s">
        <v>73</v>
      </c>
      <c r="G54" s="187"/>
      <c r="H54" s="187"/>
      <c r="I54" s="188">
        <f>' Pol'!G103</f>
        <v>0</v>
      </c>
      <c r="J54" s="188"/>
    </row>
    <row r="55" spans="1:10" ht="25.5" customHeight="1">
      <c r="A55" s="164"/>
      <c r="B55" s="170" t="s">
        <v>1</v>
      </c>
      <c r="C55" s="170"/>
      <c r="D55" s="171"/>
      <c r="E55" s="171"/>
      <c r="F55" s="189"/>
      <c r="G55" s="190"/>
      <c r="H55" s="190"/>
      <c r="I55" s="191">
        <f>SUM(I47:I54)</f>
        <v>0</v>
      </c>
      <c r="J55" s="191"/>
    </row>
    <row r="56" spans="1:10">
      <c r="F56" s="192"/>
      <c r="G56" s="130"/>
      <c r="H56" s="192"/>
      <c r="I56" s="130"/>
      <c r="J56" s="130"/>
    </row>
    <row r="57" spans="1:10">
      <c r="F57" s="192"/>
      <c r="G57" s="130"/>
      <c r="H57" s="192"/>
      <c r="I57" s="130"/>
      <c r="J57" s="130"/>
    </row>
    <row r="58" spans="1:10">
      <c r="F58" s="192"/>
      <c r="G58" s="130"/>
      <c r="H58" s="192"/>
      <c r="I58" s="130"/>
      <c r="J58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I55:J55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127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195" t="s">
        <v>6</v>
      </c>
      <c r="B1" s="195"/>
      <c r="C1" s="195"/>
      <c r="D1" s="195"/>
      <c r="E1" s="195"/>
      <c r="F1" s="195"/>
      <c r="G1" s="195"/>
      <c r="AE1" t="s">
        <v>76</v>
      </c>
    </row>
    <row r="2" spans="1:60" ht="24.95" customHeight="1">
      <c r="A2" s="202" t="s">
        <v>75</v>
      </c>
      <c r="B2" s="196"/>
      <c r="C2" s="197" t="s">
        <v>46</v>
      </c>
      <c r="D2" s="198"/>
      <c r="E2" s="198"/>
      <c r="F2" s="198"/>
      <c r="G2" s="204"/>
      <c r="AE2" t="s">
        <v>77</v>
      </c>
    </row>
    <row r="3" spans="1:60" ht="24.95" customHeight="1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78</v>
      </c>
    </row>
    <row r="4" spans="1:60" ht="24.95" hidden="1" customHeight="1">
      <c r="A4" s="203" t="s">
        <v>8</v>
      </c>
      <c r="B4" s="201"/>
      <c r="C4" s="199"/>
      <c r="D4" s="200"/>
      <c r="E4" s="200"/>
      <c r="F4" s="200"/>
      <c r="G4" s="205"/>
      <c r="AE4" t="s">
        <v>79</v>
      </c>
    </row>
    <row r="5" spans="1:60" hidden="1">
      <c r="A5" s="206" t="s">
        <v>80</v>
      </c>
      <c r="B5" s="207"/>
      <c r="C5" s="208"/>
      <c r="D5" s="209"/>
      <c r="E5" s="209"/>
      <c r="F5" s="209"/>
      <c r="G5" s="210"/>
      <c r="AE5" t="s">
        <v>81</v>
      </c>
    </row>
    <row r="7" spans="1:60" ht="38.25">
      <c r="A7" s="215" t="s">
        <v>82</v>
      </c>
      <c r="B7" s="216" t="s">
        <v>83</v>
      </c>
      <c r="C7" s="216" t="s">
        <v>84</v>
      </c>
      <c r="D7" s="215" t="s">
        <v>85</v>
      </c>
      <c r="E7" s="215" t="s">
        <v>86</v>
      </c>
      <c r="F7" s="211" t="s">
        <v>87</v>
      </c>
      <c r="G7" s="234" t="s">
        <v>28</v>
      </c>
      <c r="H7" s="235" t="s">
        <v>29</v>
      </c>
      <c r="I7" s="235" t="s">
        <v>88</v>
      </c>
      <c r="J7" s="235" t="s">
        <v>30</v>
      </c>
      <c r="K7" s="235" t="s">
        <v>89</v>
      </c>
      <c r="L7" s="235" t="s">
        <v>90</v>
      </c>
      <c r="M7" s="235" t="s">
        <v>91</v>
      </c>
      <c r="N7" s="235" t="s">
        <v>92</v>
      </c>
      <c r="O7" s="235" t="s">
        <v>93</v>
      </c>
      <c r="P7" s="235" t="s">
        <v>94</v>
      </c>
      <c r="Q7" s="235" t="s">
        <v>95</v>
      </c>
      <c r="R7" s="235" t="s">
        <v>96</v>
      </c>
      <c r="S7" s="235" t="s">
        <v>97</v>
      </c>
      <c r="T7" s="235" t="s">
        <v>98</v>
      </c>
      <c r="U7" s="218" t="s">
        <v>99</v>
      </c>
    </row>
    <row r="8" spans="1:60">
      <c r="A8" s="236" t="s">
        <v>100</v>
      </c>
      <c r="B8" s="237" t="s">
        <v>59</v>
      </c>
      <c r="C8" s="238" t="s">
        <v>60</v>
      </c>
      <c r="D8" s="239"/>
      <c r="E8" s="240"/>
      <c r="F8" s="241"/>
      <c r="G8" s="241">
        <f>SUMIF(AE9:AE49,"&lt;&gt;NOR",G9:G49)</f>
        <v>0</v>
      </c>
      <c r="H8" s="241"/>
      <c r="I8" s="241">
        <f>SUM(I9:I49)</f>
        <v>0</v>
      </c>
      <c r="J8" s="241"/>
      <c r="K8" s="241">
        <f>SUM(K9:K49)</f>
        <v>0</v>
      </c>
      <c r="L8" s="241"/>
      <c r="M8" s="241">
        <f>SUM(M9:M49)</f>
        <v>0</v>
      </c>
      <c r="N8" s="217"/>
      <c r="O8" s="217">
        <f>SUM(O9:O49)</f>
        <v>229.08216999999999</v>
      </c>
      <c r="P8" s="217"/>
      <c r="Q8" s="217">
        <f>SUM(Q9:Q49)</f>
        <v>66</v>
      </c>
      <c r="R8" s="217"/>
      <c r="S8" s="217"/>
      <c r="T8" s="236"/>
      <c r="U8" s="217">
        <f>SUM(U9:U49)</f>
        <v>3079.39</v>
      </c>
      <c r="AE8" t="s">
        <v>101</v>
      </c>
    </row>
    <row r="9" spans="1:60" ht="22.5" outlineLevel="1">
      <c r="A9" s="213">
        <v>1</v>
      </c>
      <c r="B9" s="219" t="s">
        <v>102</v>
      </c>
      <c r="C9" s="264" t="s">
        <v>103</v>
      </c>
      <c r="D9" s="221" t="s">
        <v>104</v>
      </c>
      <c r="E9" s="228">
        <v>26.200000000000003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1.4379999999999999</v>
      </c>
      <c r="U9" s="222">
        <f>ROUND(E9*T9,2)</f>
        <v>37.68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105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>
      <c r="A10" s="213"/>
      <c r="B10" s="219"/>
      <c r="C10" s="265" t="s">
        <v>106</v>
      </c>
      <c r="D10" s="224"/>
      <c r="E10" s="229">
        <v>26.2</v>
      </c>
      <c r="F10" s="232"/>
      <c r="G10" s="232"/>
      <c r="H10" s="232"/>
      <c r="I10" s="232"/>
      <c r="J10" s="232"/>
      <c r="K10" s="232"/>
      <c r="L10" s="232"/>
      <c r="M10" s="232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107</v>
      </c>
      <c r="AF10" s="212">
        <v>0</v>
      </c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2.5" outlineLevel="1">
      <c r="A11" s="213">
        <v>2</v>
      </c>
      <c r="B11" s="219" t="s">
        <v>108</v>
      </c>
      <c r="C11" s="264" t="s">
        <v>109</v>
      </c>
      <c r="D11" s="221" t="s">
        <v>104</v>
      </c>
      <c r="E11" s="228">
        <v>527.5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21</v>
      </c>
      <c r="M11" s="232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0.3</v>
      </c>
      <c r="U11" s="222">
        <f>ROUND(E11*T11,2)</f>
        <v>158.25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110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>
      <c r="A12" s="213"/>
      <c r="B12" s="219"/>
      <c r="C12" s="265" t="s">
        <v>111</v>
      </c>
      <c r="D12" s="224"/>
      <c r="E12" s="229">
        <v>527.5</v>
      </c>
      <c r="F12" s="232"/>
      <c r="G12" s="232"/>
      <c r="H12" s="232"/>
      <c r="I12" s="232"/>
      <c r="J12" s="232"/>
      <c r="K12" s="232"/>
      <c r="L12" s="232"/>
      <c r="M12" s="232"/>
      <c r="N12" s="222"/>
      <c r="O12" s="222"/>
      <c r="P12" s="222"/>
      <c r="Q12" s="222"/>
      <c r="R12" s="222"/>
      <c r="S12" s="222"/>
      <c r="T12" s="223"/>
      <c r="U12" s="222"/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107</v>
      </c>
      <c r="AF12" s="212">
        <v>0</v>
      </c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>
      <c r="A13" s="213">
        <v>3</v>
      </c>
      <c r="B13" s="219" t="s">
        <v>112</v>
      </c>
      <c r="C13" s="264" t="s">
        <v>113</v>
      </c>
      <c r="D13" s="221" t="s">
        <v>104</v>
      </c>
      <c r="E13" s="228">
        <v>70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2.9649999999999999</v>
      </c>
      <c r="U13" s="222">
        <f>ROUND(E13*T13,2)</f>
        <v>207.55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110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>
      <c r="A14" s="213"/>
      <c r="B14" s="219"/>
      <c r="C14" s="265" t="s">
        <v>114</v>
      </c>
      <c r="D14" s="224"/>
      <c r="E14" s="229">
        <v>70</v>
      </c>
      <c r="F14" s="232"/>
      <c r="G14" s="232"/>
      <c r="H14" s="232"/>
      <c r="I14" s="232"/>
      <c r="J14" s="232"/>
      <c r="K14" s="232"/>
      <c r="L14" s="232"/>
      <c r="M14" s="232"/>
      <c r="N14" s="222"/>
      <c r="O14" s="222"/>
      <c r="P14" s="222"/>
      <c r="Q14" s="222"/>
      <c r="R14" s="222"/>
      <c r="S14" s="222"/>
      <c r="T14" s="223"/>
      <c r="U14" s="222"/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107</v>
      </c>
      <c r="AF14" s="212">
        <v>0</v>
      </c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>
      <c r="A15" s="213">
        <v>4</v>
      </c>
      <c r="B15" s="219" t="s">
        <v>115</v>
      </c>
      <c r="C15" s="264" t="s">
        <v>116</v>
      </c>
      <c r="D15" s="221" t="s">
        <v>104</v>
      </c>
      <c r="E15" s="228">
        <v>597.5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22">
        <v>0</v>
      </c>
      <c r="O15" s="222">
        <f>ROUND(E15*N15,5)</f>
        <v>0</v>
      </c>
      <c r="P15" s="222">
        <v>0</v>
      </c>
      <c r="Q15" s="222">
        <f>ROUND(E15*P15,5)</f>
        <v>0</v>
      </c>
      <c r="R15" s="222"/>
      <c r="S15" s="222"/>
      <c r="T15" s="223">
        <v>1.548</v>
      </c>
      <c r="U15" s="222">
        <f>ROUND(E15*T15,2)</f>
        <v>924.93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110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>
      <c r="A16" s="213"/>
      <c r="B16" s="219"/>
      <c r="C16" s="265" t="s">
        <v>117</v>
      </c>
      <c r="D16" s="224"/>
      <c r="E16" s="229">
        <v>597.5</v>
      </c>
      <c r="F16" s="232"/>
      <c r="G16" s="232"/>
      <c r="H16" s="232"/>
      <c r="I16" s="232"/>
      <c r="J16" s="232"/>
      <c r="K16" s="232"/>
      <c r="L16" s="232"/>
      <c r="M16" s="232"/>
      <c r="N16" s="222"/>
      <c r="O16" s="222"/>
      <c r="P16" s="222"/>
      <c r="Q16" s="222"/>
      <c r="R16" s="222"/>
      <c r="S16" s="222"/>
      <c r="T16" s="223"/>
      <c r="U16" s="222"/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107</v>
      </c>
      <c r="AF16" s="212">
        <v>0</v>
      </c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>
      <c r="A17" s="213">
        <v>5</v>
      </c>
      <c r="B17" s="219" t="s">
        <v>118</v>
      </c>
      <c r="C17" s="264" t="s">
        <v>119</v>
      </c>
      <c r="D17" s="221" t="s">
        <v>104</v>
      </c>
      <c r="E17" s="228">
        <v>597.5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21</v>
      </c>
      <c r="M17" s="232">
        <f>G17*(1+L17/100)</f>
        <v>0</v>
      </c>
      <c r="N17" s="222">
        <v>0</v>
      </c>
      <c r="O17" s="222">
        <f>ROUND(E17*N17,5)</f>
        <v>0</v>
      </c>
      <c r="P17" s="222">
        <v>0</v>
      </c>
      <c r="Q17" s="222">
        <f>ROUND(E17*P17,5)</f>
        <v>0</v>
      </c>
      <c r="R17" s="222"/>
      <c r="S17" s="222"/>
      <c r="T17" s="223">
        <v>0.14829999999999999</v>
      </c>
      <c r="U17" s="222">
        <f>ROUND(E17*T17,2)</f>
        <v>88.61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110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>
      <c r="A18" s="213"/>
      <c r="B18" s="219"/>
      <c r="C18" s="265" t="s">
        <v>117</v>
      </c>
      <c r="D18" s="224"/>
      <c r="E18" s="229">
        <v>597.5</v>
      </c>
      <c r="F18" s="232"/>
      <c r="G18" s="232"/>
      <c r="H18" s="232"/>
      <c r="I18" s="232"/>
      <c r="J18" s="232"/>
      <c r="K18" s="232"/>
      <c r="L18" s="232"/>
      <c r="M18" s="232"/>
      <c r="N18" s="222"/>
      <c r="O18" s="222"/>
      <c r="P18" s="222"/>
      <c r="Q18" s="222"/>
      <c r="R18" s="222"/>
      <c r="S18" s="222"/>
      <c r="T18" s="223"/>
      <c r="U18" s="222"/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107</v>
      </c>
      <c r="AF18" s="212">
        <v>0</v>
      </c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>
      <c r="A19" s="213">
        <v>6</v>
      </c>
      <c r="B19" s="219" t="s">
        <v>120</v>
      </c>
      <c r="C19" s="264" t="s">
        <v>121</v>
      </c>
      <c r="D19" s="221" t="s">
        <v>104</v>
      </c>
      <c r="E19" s="228">
        <v>597.5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21</v>
      </c>
      <c r="M19" s="232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0.34499999999999997</v>
      </c>
      <c r="U19" s="222">
        <f>ROUND(E19*T19,2)</f>
        <v>206.14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110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>
      <c r="A20" s="213"/>
      <c r="B20" s="219"/>
      <c r="C20" s="265" t="s">
        <v>117</v>
      </c>
      <c r="D20" s="224"/>
      <c r="E20" s="229">
        <v>597.5</v>
      </c>
      <c r="F20" s="232"/>
      <c r="G20" s="232"/>
      <c r="H20" s="232"/>
      <c r="I20" s="232"/>
      <c r="J20" s="232"/>
      <c r="K20" s="232"/>
      <c r="L20" s="232"/>
      <c r="M20" s="232"/>
      <c r="N20" s="222"/>
      <c r="O20" s="222"/>
      <c r="P20" s="222"/>
      <c r="Q20" s="222"/>
      <c r="R20" s="222"/>
      <c r="S20" s="222"/>
      <c r="T20" s="223"/>
      <c r="U20" s="222"/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107</v>
      </c>
      <c r="AF20" s="212">
        <v>0</v>
      </c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>
      <c r="A21" s="213">
        <v>7</v>
      </c>
      <c r="B21" s="219" t="s">
        <v>122</v>
      </c>
      <c r="C21" s="264" t="s">
        <v>123</v>
      </c>
      <c r="D21" s="221" t="s">
        <v>124</v>
      </c>
      <c r="E21" s="228">
        <v>1167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22">
        <v>2.0200000000000001E-3</v>
      </c>
      <c r="O21" s="222">
        <f>ROUND(E21*N21,5)</f>
        <v>2.3573400000000002</v>
      </c>
      <c r="P21" s="222">
        <v>0</v>
      </c>
      <c r="Q21" s="222">
        <f>ROUND(E21*P21,5)</f>
        <v>0</v>
      </c>
      <c r="R21" s="222"/>
      <c r="S21" s="222"/>
      <c r="T21" s="223">
        <v>0.45800000000000002</v>
      </c>
      <c r="U21" s="222">
        <f>ROUND(E21*T21,2)</f>
        <v>534.49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110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>
      <c r="A22" s="213"/>
      <c r="B22" s="219"/>
      <c r="C22" s="265" t="s">
        <v>125</v>
      </c>
      <c r="D22" s="224"/>
      <c r="E22" s="229">
        <v>1167</v>
      </c>
      <c r="F22" s="232"/>
      <c r="G22" s="232"/>
      <c r="H22" s="232"/>
      <c r="I22" s="232"/>
      <c r="J22" s="232"/>
      <c r="K22" s="232"/>
      <c r="L22" s="232"/>
      <c r="M22" s="232"/>
      <c r="N22" s="222"/>
      <c r="O22" s="222"/>
      <c r="P22" s="222"/>
      <c r="Q22" s="222"/>
      <c r="R22" s="222"/>
      <c r="S22" s="222"/>
      <c r="T22" s="223"/>
      <c r="U22" s="222"/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107</v>
      </c>
      <c r="AF22" s="212">
        <v>0</v>
      </c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>
      <c r="A23" s="213">
        <v>8</v>
      </c>
      <c r="B23" s="219" t="s">
        <v>126</v>
      </c>
      <c r="C23" s="264" t="s">
        <v>127</v>
      </c>
      <c r="D23" s="221" t="s">
        <v>124</v>
      </c>
      <c r="E23" s="228">
        <v>1167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0.218</v>
      </c>
      <c r="U23" s="222">
        <f>ROUND(E23*T23,2)</f>
        <v>254.41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110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>
      <c r="A24" s="213"/>
      <c r="B24" s="219"/>
      <c r="C24" s="265" t="s">
        <v>125</v>
      </c>
      <c r="D24" s="224"/>
      <c r="E24" s="229">
        <v>1167</v>
      </c>
      <c r="F24" s="232"/>
      <c r="G24" s="232"/>
      <c r="H24" s="232"/>
      <c r="I24" s="232"/>
      <c r="J24" s="232"/>
      <c r="K24" s="232"/>
      <c r="L24" s="232"/>
      <c r="M24" s="232"/>
      <c r="N24" s="222"/>
      <c r="O24" s="222"/>
      <c r="P24" s="222"/>
      <c r="Q24" s="222"/>
      <c r="R24" s="222"/>
      <c r="S24" s="222"/>
      <c r="T24" s="223"/>
      <c r="U24" s="222"/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107</v>
      </c>
      <c r="AF24" s="212">
        <v>0</v>
      </c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>
      <c r="A25" s="213">
        <v>9</v>
      </c>
      <c r="B25" s="219" t="s">
        <v>128</v>
      </c>
      <c r="C25" s="264" t="s">
        <v>129</v>
      </c>
      <c r="D25" s="221" t="s">
        <v>104</v>
      </c>
      <c r="E25" s="228">
        <v>200.32279999999997</v>
      </c>
      <c r="F25" s="231"/>
      <c r="G25" s="232">
        <f>ROUND(E25*F25,2)</f>
        <v>0</v>
      </c>
      <c r="H25" s="231"/>
      <c r="I25" s="232">
        <f>ROUND(E25*H25,2)</f>
        <v>0</v>
      </c>
      <c r="J25" s="231"/>
      <c r="K25" s="232">
        <f>ROUND(E25*J25,2)</f>
        <v>0</v>
      </c>
      <c r="L25" s="232">
        <v>21</v>
      </c>
      <c r="M25" s="232">
        <f>G25*(1+L25/100)</f>
        <v>0</v>
      </c>
      <c r="N25" s="222">
        <v>0</v>
      </c>
      <c r="O25" s="222">
        <f>ROUND(E25*N25,5)</f>
        <v>0</v>
      </c>
      <c r="P25" s="222">
        <v>0</v>
      </c>
      <c r="Q25" s="222">
        <f>ROUND(E25*P25,5)</f>
        <v>0</v>
      </c>
      <c r="R25" s="222"/>
      <c r="S25" s="222"/>
      <c r="T25" s="223">
        <v>0.65200000000000002</v>
      </c>
      <c r="U25" s="222">
        <f>ROUND(E25*T25,2)</f>
        <v>130.61000000000001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110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>
      <c r="A26" s="213"/>
      <c r="B26" s="219"/>
      <c r="C26" s="265" t="s">
        <v>130</v>
      </c>
      <c r="D26" s="224"/>
      <c r="E26" s="229">
        <v>200.3228</v>
      </c>
      <c r="F26" s="232"/>
      <c r="G26" s="232"/>
      <c r="H26" s="232"/>
      <c r="I26" s="232"/>
      <c r="J26" s="232"/>
      <c r="K26" s="232"/>
      <c r="L26" s="232"/>
      <c r="M26" s="232"/>
      <c r="N26" s="222"/>
      <c r="O26" s="222"/>
      <c r="P26" s="222"/>
      <c r="Q26" s="222"/>
      <c r="R26" s="222"/>
      <c r="S26" s="222"/>
      <c r="T26" s="223"/>
      <c r="U26" s="222"/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107</v>
      </c>
      <c r="AF26" s="212">
        <v>0</v>
      </c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2.5" outlineLevel="1">
      <c r="A27" s="213">
        <v>10</v>
      </c>
      <c r="B27" s="219" t="s">
        <v>131</v>
      </c>
      <c r="C27" s="264" t="s">
        <v>132</v>
      </c>
      <c r="D27" s="221" t="s">
        <v>104</v>
      </c>
      <c r="E27" s="228">
        <v>200.32279999999997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22">
        <v>0</v>
      </c>
      <c r="O27" s="222">
        <f>ROUND(E27*N27,5)</f>
        <v>0</v>
      </c>
      <c r="P27" s="222">
        <v>0</v>
      </c>
      <c r="Q27" s="222">
        <f>ROUND(E27*P27,5)</f>
        <v>0</v>
      </c>
      <c r="R27" s="222"/>
      <c r="S27" s="222"/>
      <c r="T27" s="223">
        <v>1.0999999999999999E-2</v>
      </c>
      <c r="U27" s="222">
        <f>ROUND(E27*T27,2)</f>
        <v>2.2000000000000002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110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>
      <c r="A28" s="213"/>
      <c r="B28" s="219"/>
      <c r="C28" s="265" t="s">
        <v>130</v>
      </c>
      <c r="D28" s="224"/>
      <c r="E28" s="229">
        <v>200.3228</v>
      </c>
      <c r="F28" s="232"/>
      <c r="G28" s="232"/>
      <c r="H28" s="232"/>
      <c r="I28" s="232"/>
      <c r="J28" s="232"/>
      <c r="K28" s="232"/>
      <c r="L28" s="232"/>
      <c r="M28" s="232"/>
      <c r="N28" s="222"/>
      <c r="O28" s="222"/>
      <c r="P28" s="222"/>
      <c r="Q28" s="222"/>
      <c r="R28" s="222"/>
      <c r="S28" s="222"/>
      <c r="T28" s="223"/>
      <c r="U28" s="222"/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107</v>
      </c>
      <c r="AF28" s="212">
        <v>0</v>
      </c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>
      <c r="A29" s="213">
        <v>11</v>
      </c>
      <c r="B29" s="219" t="s">
        <v>133</v>
      </c>
      <c r="C29" s="264" t="s">
        <v>134</v>
      </c>
      <c r="D29" s="221" t="s">
        <v>104</v>
      </c>
      <c r="E29" s="228">
        <v>1201.9367999999999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21</v>
      </c>
      <c r="M29" s="232">
        <f>G29*(1+L29/100)</f>
        <v>0</v>
      </c>
      <c r="N29" s="222">
        <v>0</v>
      </c>
      <c r="O29" s="222">
        <f>ROUND(E29*N29,5)</f>
        <v>0</v>
      </c>
      <c r="P29" s="222">
        <v>0</v>
      </c>
      <c r="Q29" s="222">
        <f>ROUND(E29*P29,5)</f>
        <v>0</v>
      </c>
      <c r="R29" s="222"/>
      <c r="S29" s="222"/>
      <c r="T29" s="223">
        <v>0</v>
      </c>
      <c r="U29" s="222">
        <f>ROUND(E29*T29,2)</f>
        <v>0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105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>
      <c r="A30" s="213"/>
      <c r="B30" s="219"/>
      <c r="C30" s="265" t="s">
        <v>135</v>
      </c>
      <c r="D30" s="224"/>
      <c r="E30" s="229">
        <v>1201.9367999999999</v>
      </c>
      <c r="F30" s="232"/>
      <c r="G30" s="232"/>
      <c r="H30" s="232"/>
      <c r="I30" s="232"/>
      <c r="J30" s="232"/>
      <c r="K30" s="232"/>
      <c r="L30" s="232"/>
      <c r="M30" s="232"/>
      <c r="N30" s="222"/>
      <c r="O30" s="222"/>
      <c r="P30" s="222"/>
      <c r="Q30" s="222"/>
      <c r="R30" s="222"/>
      <c r="S30" s="222"/>
      <c r="T30" s="223"/>
      <c r="U30" s="222"/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107</v>
      </c>
      <c r="AF30" s="212">
        <v>0</v>
      </c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>
      <c r="A31" s="213">
        <v>12</v>
      </c>
      <c r="B31" s="219" t="s">
        <v>136</v>
      </c>
      <c r="C31" s="264" t="s">
        <v>137</v>
      </c>
      <c r="D31" s="221" t="s">
        <v>138</v>
      </c>
      <c r="E31" s="228">
        <v>335.56445600000001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21</v>
      </c>
      <c r="M31" s="232">
        <f>G31*(1+L31/100)</f>
        <v>0</v>
      </c>
      <c r="N31" s="222">
        <v>0</v>
      </c>
      <c r="O31" s="222">
        <f>ROUND(E31*N31,5)</f>
        <v>0</v>
      </c>
      <c r="P31" s="222">
        <v>0</v>
      </c>
      <c r="Q31" s="222">
        <f>ROUND(E31*P31,5)</f>
        <v>0</v>
      </c>
      <c r="R31" s="222"/>
      <c r="S31" s="222"/>
      <c r="T31" s="223">
        <v>6.0000000000000001E-3</v>
      </c>
      <c r="U31" s="222">
        <f>ROUND(E31*T31,2)</f>
        <v>2.0099999999999998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110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>
      <c r="A32" s="213"/>
      <c r="B32" s="219"/>
      <c r="C32" s="265" t="s">
        <v>139</v>
      </c>
      <c r="D32" s="224"/>
      <c r="E32" s="229">
        <v>335.56445600000001</v>
      </c>
      <c r="F32" s="232"/>
      <c r="G32" s="232"/>
      <c r="H32" s="232"/>
      <c r="I32" s="232"/>
      <c r="J32" s="232"/>
      <c r="K32" s="232"/>
      <c r="L32" s="232"/>
      <c r="M32" s="232"/>
      <c r="N32" s="222"/>
      <c r="O32" s="222"/>
      <c r="P32" s="222"/>
      <c r="Q32" s="222"/>
      <c r="R32" s="222"/>
      <c r="S32" s="222"/>
      <c r="T32" s="223"/>
      <c r="U32" s="222"/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107</v>
      </c>
      <c r="AF32" s="212">
        <v>0</v>
      </c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>
      <c r="A33" s="213">
        <v>13</v>
      </c>
      <c r="B33" s="219" t="s">
        <v>140</v>
      </c>
      <c r="C33" s="264" t="s">
        <v>141</v>
      </c>
      <c r="D33" s="221" t="s">
        <v>138</v>
      </c>
      <c r="E33" s="228">
        <v>335.56445600000001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21</v>
      </c>
      <c r="M33" s="232">
        <f>G33*(1+L33/100)</f>
        <v>0</v>
      </c>
      <c r="N33" s="222">
        <v>0</v>
      </c>
      <c r="O33" s="222">
        <f>ROUND(E33*N33,5)</f>
        <v>0</v>
      </c>
      <c r="P33" s="222">
        <v>0</v>
      </c>
      <c r="Q33" s="222">
        <f>ROUND(E33*P33,5)</f>
        <v>0</v>
      </c>
      <c r="R33" s="222"/>
      <c r="S33" s="222"/>
      <c r="T33" s="223">
        <v>0</v>
      </c>
      <c r="U33" s="222">
        <f>ROUND(E33*T33,2)</f>
        <v>0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110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>
      <c r="A34" s="213"/>
      <c r="B34" s="219"/>
      <c r="C34" s="265" t="s">
        <v>139</v>
      </c>
      <c r="D34" s="224"/>
      <c r="E34" s="229">
        <v>335.56445600000001</v>
      </c>
      <c r="F34" s="232"/>
      <c r="G34" s="232"/>
      <c r="H34" s="232"/>
      <c r="I34" s="232"/>
      <c r="J34" s="232"/>
      <c r="K34" s="232"/>
      <c r="L34" s="232"/>
      <c r="M34" s="232"/>
      <c r="N34" s="222"/>
      <c r="O34" s="222"/>
      <c r="P34" s="222"/>
      <c r="Q34" s="222"/>
      <c r="R34" s="222"/>
      <c r="S34" s="222"/>
      <c r="T34" s="223"/>
      <c r="U34" s="222"/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107</v>
      </c>
      <c r="AF34" s="212">
        <v>0</v>
      </c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>
      <c r="A35" s="213">
        <v>14</v>
      </c>
      <c r="B35" s="219" t="s">
        <v>142</v>
      </c>
      <c r="C35" s="264" t="s">
        <v>143</v>
      </c>
      <c r="D35" s="221" t="s">
        <v>104</v>
      </c>
      <c r="E35" s="228">
        <v>397.17722000000003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21</v>
      </c>
      <c r="M35" s="232">
        <f>G35*(1+L35/100)</f>
        <v>0</v>
      </c>
      <c r="N35" s="222">
        <v>0</v>
      </c>
      <c r="O35" s="222">
        <f>ROUND(E35*N35,5)</f>
        <v>0</v>
      </c>
      <c r="P35" s="222">
        <v>0</v>
      </c>
      <c r="Q35" s="222">
        <f>ROUND(E35*P35,5)</f>
        <v>0</v>
      </c>
      <c r="R35" s="222"/>
      <c r="S35" s="222"/>
      <c r="T35" s="223">
        <v>0.20200000000000001</v>
      </c>
      <c r="U35" s="222">
        <f>ROUND(E35*T35,2)</f>
        <v>80.23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110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>
      <c r="A36" s="213"/>
      <c r="B36" s="219"/>
      <c r="C36" s="265" t="s">
        <v>144</v>
      </c>
      <c r="D36" s="224"/>
      <c r="E36" s="229">
        <v>348.3</v>
      </c>
      <c r="F36" s="232"/>
      <c r="G36" s="232"/>
      <c r="H36" s="232"/>
      <c r="I36" s="232"/>
      <c r="J36" s="232"/>
      <c r="K36" s="232"/>
      <c r="L36" s="232"/>
      <c r="M36" s="232"/>
      <c r="N36" s="222"/>
      <c r="O36" s="222"/>
      <c r="P36" s="222"/>
      <c r="Q36" s="222"/>
      <c r="R36" s="222"/>
      <c r="S36" s="222"/>
      <c r="T36" s="223"/>
      <c r="U36" s="222"/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107</v>
      </c>
      <c r="AF36" s="212">
        <v>0</v>
      </c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>
      <c r="A37" s="213"/>
      <c r="B37" s="219"/>
      <c r="C37" s="265" t="s">
        <v>145</v>
      </c>
      <c r="D37" s="224"/>
      <c r="E37" s="229">
        <v>48.877220000000001</v>
      </c>
      <c r="F37" s="232"/>
      <c r="G37" s="232"/>
      <c r="H37" s="232"/>
      <c r="I37" s="232"/>
      <c r="J37" s="232"/>
      <c r="K37" s="232"/>
      <c r="L37" s="232"/>
      <c r="M37" s="232"/>
      <c r="N37" s="222"/>
      <c r="O37" s="222"/>
      <c r="P37" s="222"/>
      <c r="Q37" s="222"/>
      <c r="R37" s="222"/>
      <c r="S37" s="222"/>
      <c r="T37" s="223"/>
      <c r="U37" s="222"/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107</v>
      </c>
      <c r="AF37" s="212">
        <v>0</v>
      </c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2.5" outlineLevel="1">
      <c r="A38" s="213">
        <v>15</v>
      </c>
      <c r="B38" s="219" t="s">
        <v>146</v>
      </c>
      <c r="C38" s="264" t="s">
        <v>147</v>
      </c>
      <c r="D38" s="221" t="s">
        <v>104</v>
      </c>
      <c r="E38" s="228">
        <v>135.5136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21</v>
      </c>
      <c r="M38" s="232">
        <f>G38*(1+L38/100)</f>
        <v>0</v>
      </c>
      <c r="N38" s="222">
        <v>1.67</v>
      </c>
      <c r="O38" s="222">
        <f>ROUND(E38*N38,5)</f>
        <v>226.30770999999999</v>
      </c>
      <c r="P38" s="222">
        <v>0</v>
      </c>
      <c r="Q38" s="222">
        <f>ROUND(E38*P38,5)</f>
        <v>0</v>
      </c>
      <c r="R38" s="222"/>
      <c r="S38" s="222"/>
      <c r="T38" s="223">
        <v>1.5980000000000001</v>
      </c>
      <c r="U38" s="222">
        <f>ROUND(E38*T38,2)</f>
        <v>216.55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105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>
      <c r="A39" s="213"/>
      <c r="B39" s="219"/>
      <c r="C39" s="265" t="s">
        <v>148</v>
      </c>
      <c r="D39" s="224"/>
      <c r="E39" s="229">
        <v>135.5136</v>
      </c>
      <c r="F39" s="232"/>
      <c r="G39" s="232"/>
      <c r="H39" s="232"/>
      <c r="I39" s="232"/>
      <c r="J39" s="232"/>
      <c r="K39" s="232"/>
      <c r="L39" s="232"/>
      <c r="M39" s="232"/>
      <c r="N39" s="222"/>
      <c r="O39" s="222"/>
      <c r="P39" s="222"/>
      <c r="Q39" s="222"/>
      <c r="R39" s="222"/>
      <c r="S39" s="222"/>
      <c r="T39" s="223"/>
      <c r="U39" s="222"/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107</v>
      </c>
      <c r="AF39" s="212">
        <v>0</v>
      </c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>
      <c r="A40" s="213">
        <v>16</v>
      </c>
      <c r="B40" s="219" t="s">
        <v>149</v>
      </c>
      <c r="C40" s="264" t="s">
        <v>150</v>
      </c>
      <c r="D40" s="221" t="s">
        <v>151</v>
      </c>
      <c r="E40" s="228">
        <v>48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21</v>
      </c>
      <c r="M40" s="232">
        <f>G40*(1+L40/100)</f>
        <v>0</v>
      </c>
      <c r="N40" s="222">
        <v>8.6899999999999998E-3</v>
      </c>
      <c r="O40" s="222">
        <f>ROUND(E40*N40,5)</f>
        <v>0.41711999999999999</v>
      </c>
      <c r="P40" s="222">
        <v>0</v>
      </c>
      <c r="Q40" s="222">
        <f>ROUND(E40*P40,5)</f>
        <v>0</v>
      </c>
      <c r="R40" s="222"/>
      <c r="S40" s="222"/>
      <c r="T40" s="223">
        <v>3.7989999999999999</v>
      </c>
      <c r="U40" s="222">
        <f>ROUND(E40*T40,2)</f>
        <v>182.35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105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>
      <c r="A41" s="213"/>
      <c r="B41" s="219"/>
      <c r="C41" s="265" t="s">
        <v>152</v>
      </c>
      <c r="D41" s="224"/>
      <c r="E41" s="229">
        <v>24</v>
      </c>
      <c r="F41" s="232"/>
      <c r="G41" s="232"/>
      <c r="H41" s="232"/>
      <c r="I41" s="232"/>
      <c r="J41" s="232"/>
      <c r="K41" s="232"/>
      <c r="L41" s="232"/>
      <c r="M41" s="232"/>
      <c r="N41" s="222"/>
      <c r="O41" s="222"/>
      <c r="P41" s="222"/>
      <c r="Q41" s="222"/>
      <c r="R41" s="222"/>
      <c r="S41" s="222"/>
      <c r="T41" s="223"/>
      <c r="U41" s="222"/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107</v>
      </c>
      <c r="AF41" s="212">
        <v>0</v>
      </c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>
      <c r="A42" s="213">
        <v>17</v>
      </c>
      <c r="B42" s="219" t="s">
        <v>153</v>
      </c>
      <c r="C42" s="264" t="s">
        <v>154</v>
      </c>
      <c r="D42" s="221" t="s">
        <v>138</v>
      </c>
      <c r="E42" s="228">
        <v>452.1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21</v>
      </c>
      <c r="M42" s="232">
        <f>G42*(1+L42/100)</f>
        <v>0</v>
      </c>
      <c r="N42" s="222">
        <v>0</v>
      </c>
      <c r="O42" s="222">
        <f>ROUND(E42*N42,5)</f>
        <v>0</v>
      </c>
      <c r="P42" s="222">
        <v>0</v>
      </c>
      <c r="Q42" s="222">
        <f>ROUND(E42*P42,5)</f>
        <v>0</v>
      </c>
      <c r="R42" s="222"/>
      <c r="S42" s="222"/>
      <c r="T42" s="223">
        <v>9.9000000000000005E-2</v>
      </c>
      <c r="U42" s="222">
        <f>ROUND(E42*T42,2)</f>
        <v>44.76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110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>
      <c r="A43" s="213"/>
      <c r="B43" s="219"/>
      <c r="C43" s="265" t="s">
        <v>155</v>
      </c>
      <c r="D43" s="224"/>
      <c r="E43" s="229">
        <v>452.1</v>
      </c>
      <c r="F43" s="232"/>
      <c r="G43" s="232"/>
      <c r="H43" s="232"/>
      <c r="I43" s="232"/>
      <c r="J43" s="232"/>
      <c r="K43" s="232"/>
      <c r="L43" s="232"/>
      <c r="M43" s="232"/>
      <c r="N43" s="222"/>
      <c r="O43" s="222"/>
      <c r="P43" s="222"/>
      <c r="Q43" s="222"/>
      <c r="R43" s="222"/>
      <c r="S43" s="222"/>
      <c r="T43" s="223"/>
      <c r="U43" s="222"/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107</v>
      </c>
      <c r="AF43" s="212">
        <v>0</v>
      </c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>
      <c r="A44" s="213">
        <v>18</v>
      </c>
      <c r="B44" s="219" t="s">
        <v>156</v>
      </c>
      <c r="C44" s="264" t="s">
        <v>157</v>
      </c>
      <c r="D44" s="221" t="s">
        <v>124</v>
      </c>
      <c r="E44" s="228">
        <v>120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21</v>
      </c>
      <c r="M44" s="232">
        <f>G44*(1+L44/100)</f>
        <v>0</v>
      </c>
      <c r="N44" s="222">
        <v>0</v>
      </c>
      <c r="O44" s="222">
        <f>ROUND(E44*N44,5)</f>
        <v>0</v>
      </c>
      <c r="P44" s="222">
        <v>0.55000000000000004</v>
      </c>
      <c r="Q44" s="222">
        <f>ROUND(E44*P44,5)</f>
        <v>66</v>
      </c>
      <c r="R44" s="222"/>
      <c r="S44" s="222"/>
      <c r="T44" s="223">
        <v>6.3E-2</v>
      </c>
      <c r="U44" s="222">
        <f>ROUND(E44*T44,2)</f>
        <v>7.56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110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>
      <c r="A45" s="213"/>
      <c r="B45" s="219"/>
      <c r="C45" s="265" t="s">
        <v>158</v>
      </c>
      <c r="D45" s="224"/>
      <c r="E45" s="229">
        <v>120</v>
      </c>
      <c r="F45" s="232"/>
      <c r="G45" s="232"/>
      <c r="H45" s="232"/>
      <c r="I45" s="232"/>
      <c r="J45" s="232"/>
      <c r="K45" s="232"/>
      <c r="L45" s="232"/>
      <c r="M45" s="232"/>
      <c r="N45" s="222"/>
      <c r="O45" s="222"/>
      <c r="P45" s="222"/>
      <c r="Q45" s="222"/>
      <c r="R45" s="222"/>
      <c r="S45" s="222"/>
      <c r="T45" s="223"/>
      <c r="U45" s="222"/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107</v>
      </c>
      <c r="AF45" s="212">
        <v>0</v>
      </c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>
      <c r="A46" s="213">
        <v>19</v>
      </c>
      <c r="B46" s="219" t="s">
        <v>159</v>
      </c>
      <c r="C46" s="264" t="s">
        <v>160</v>
      </c>
      <c r="D46" s="221" t="s">
        <v>138</v>
      </c>
      <c r="E46" s="228">
        <v>66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21</v>
      </c>
      <c r="M46" s="232">
        <f>G46*(1+L46/100)</f>
        <v>0</v>
      </c>
      <c r="N46" s="222">
        <v>0</v>
      </c>
      <c r="O46" s="222">
        <f>ROUND(E46*N46,5)</f>
        <v>0</v>
      </c>
      <c r="P46" s="222">
        <v>0</v>
      </c>
      <c r="Q46" s="222">
        <f>ROUND(E46*P46,5)</f>
        <v>0</v>
      </c>
      <c r="R46" s="222"/>
      <c r="S46" s="222"/>
      <c r="T46" s="223">
        <v>0.01</v>
      </c>
      <c r="U46" s="222">
        <f>ROUND(E46*T46,2)</f>
        <v>0.66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110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>
      <c r="A47" s="213"/>
      <c r="B47" s="219"/>
      <c r="C47" s="265" t="s">
        <v>161</v>
      </c>
      <c r="D47" s="224"/>
      <c r="E47" s="229">
        <v>66</v>
      </c>
      <c r="F47" s="232"/>
      <c r="G47" s="232"/>
      <c r="H47" s="232"/>
      <c r="I47" s="232"/>
      <c r="J47" s="232"/>
      <c r="K47" s="232"/>
      <c r="L47" s="232"/>
      <c r="M47" s="232"/>
      <c r="N47" s="222"/>
      <c r="O47" s="222"/>
      <c r="P47" s="222"/>
      <c r="Q47" s="222"/>
      <c r="R47" s="222"/>
      <c r="S47" s="222"/>
      <c r="T47" s="223"/>
      <c r="U47" s="222"/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107</v>
      </c>
      <c r="AF47" s="212">
        <v>0</v>
      </c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>
      <c r="A48" s="213">
        <v>20</v>
      </c>
      <c r="B48" s="219" t="s">
        <v>136</v>
      </c>
      <c r="C48" s="264" t="s">
        <v>137</v>
      </c>
      <c r="D48" s="221" t="s">
        <v>138</v>
      </c>
      <c r="E48" s="228">
        <v>66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21</v>
      </c>
      <c r="M48" s="232">
        <f>G48*(1+L48/100)</f>
        <v>0</v>
      </c>
      <c r="N48" s="222">
        <v>0</v>
      </c>
      <c r="O48" s="222">
        <f>ROUND(E48*N48,5)</f>
        <v>0</v>
      </c>
      <c r="P48" s="222">
        <v>0</v>
      </c>
      <c r="Q48" s="222">
        <f>ROUND(E48*P48,5)</f>
        <v>0</v>
      </c>
      <c r="R48" s="222"/>
      <c r="S48" s="222"/>
      <c r="T48" s="223">
        <v>6.0000000000000001E-3</v>
      </c>
      <c r="U48" s="222">
        <f>ROUND(E48*T48,2)</f>
        <v>0.4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110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>
      <c r="A49" s="213"/>
      <c r="B49" s="219"/>
      <c r="C49" s="265" t="s">
        <v>161</v>
      </c>
      <c r="D49" s="224"/>
      <c r="E49" s="229">
        <v>66</v>
      </c>
      <c r="F49" s="232"/>
      <c r="G49" s="232"/>
      <c r="H49" s="232"/>
      <c r="I49" s="232"/>
      <c r="J49" s="232"/>
      <c r="K49" s="232"/>
      <c r="L49" s="232"/>
      <c r="M49" s="232"/>
      <c r="N49" s="222"/>
      <c r="O49" s="222"/>
      <c r="P49" s="222"/>
      <c r="Q49" s="222"/>
      <c r="R49" s="222"/>
      <c r="S49" s="222"/>
      <c r="T49" s="223"/>
      <c r="U49" s="222"/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107</v>
      </c>
      <c r="AF49" s="212">
        <v>0</v>
      </c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>
      <c r="A50" s="214" t="s">
        <v>100</v>
      </c>
      <c r="B50" s="220" t="s">
        <v>61</v>
      </c>
      <c r="C50" s="266" t="s">
        <v>62</v>
      </c>
      <c r="D50" s="225"/>
      <c r="E50" s="230"/>
      <c r="F50" s="233"/>
      <c r="G50" s="233">
        <f>SUMIF(AE51:AE54,"&lt;&gt;NOR",G51:G54)</f>
        <v>0</v>
      </c>
      <c r="H50" s="233"/>
      <c r="I50" s="233">
        <f>SUM(I51:I54)</f>
        <v>0</v>
      </c>
      <c r="J50" s="233"/>
      <c r="K50" s="233">
        <f>SUM(K51:K54)</f>
        <v>0</v>
      </c>
      <c r="L50" s="233"/>
      <c r="M50" s="233">
        <f>SUM(M51:M54)</f>
        <v>0</v>
      </c>
      <c r="N50" s="226"/>
      <c r="O50" s="226">
        <f>SUM(O51:O54)</f>
        <v>2.18072</v>
      </c>
      <c r="P50" s="226"/>
      <c r="Q50" s="226">
        <f>SUM(Q51:Q54)</f>
        <v>0</v>
      </c>
      <c r="R50" s="226"/>
      <c r="S50" s="226"/>
      <c r="T50" s="227"/>
      <c r="U50" s="226">
        <f>SUM(U51:U54)</f>
        <v>2.67</v>
      </c>
      <c r="AE50" t="s">
        <v>101</v>
      </c>
    </row>
    <row r="51" spans="1:60" ht="22.5" outlineLevel="1">
      <c r="A51" s="213">
        <v>21</v>
      </c>
      <c r="B51" s="219" t="s">
        <v>162</v>
      </c>
      <c r="C51" s="264" t="s">
        <v>163</v>
      </c>
      <c r="D51" s="221" t="s">
        <v>104</v>
      </c>
      <c r="E51" s="228">
        <v>0.39199999999999996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21</v>
      </c>
      <c r="M51" s="232">
        <f>G51*(1+L51/100)</f>
        <v>0</v>
      </c>
      <c r="N51" s="222">
        <v>3.13842</v>
      </c>
      <c r="O51" s="222">
        <f>ROUND(E51*N51,5)</f>
        <v>1.2302599999999999</v>
      </c>
      <c r="P51" s="222">
        <v>0</v>
      </c>
      <c r="Q51" s="222">
        <f>ROUND(E51*P51,5)</f>
        <v>0</v>
      </c>
      <c r="R51" s="222"/>
      <c r="S51" s="222"/>
      <c r="T51" s="223">
        <v>4.8836899999999996</v>
      </c>
      <c r="U51" s="222">
        <f>ROUND(E51*T51,2)</f>
        <v>1.91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105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>
      <c r="A52" s="213"/>
      <c r="B52" s="219"/>
      <c r="C52" s="265" t="s">
        <v>164</v>
      </c>
      <c r="D52" s="224"/>
      <c r="E52" s="229">
        <v>0.39200000000000002</v>
      </c>
      <c r="F52" s="232"/>
      <c r="G52" s="232"/>
      <c r="H52" s="232"/>
      <c r="I52" s="232"/>
      <c r="J52" s="232"/>
      <c r="K52" s="232"/>
      <c r="L52" s="232"/>
      <c r="M52" s="232"/>
      <c r="N52" s="222"/>
      <c r="O52" s="222"/>
      <c r="P52" s="222"/>
      <c r="Q52" s="222"/>
      <c r="R52" s="222"/>
      <c r="S52" s="222"/>
      <c r="T52" s="223"/>
      <c r="U52" s="222"/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107</v>
      </c>
      <c r="AF52" s="212">
        <v>0</v>
      </c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2.5" outlineLevel="1">
      <c r="A53" s="213">
        <v>22</v>
      </c>
      <c r="B53" s="219" t="s">
        <v>165</v>
      </c>
      <c r="C53" s="264" t="s">
        <v>166</v>
      </c>
      <c r="D53" s="221" t="s">
        <v>124</v>
      </c>
      <c r="E53" s="228">
        <v>1.9599999999999997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21</v>
      </c>
      <c r="M53" s="232">
        <f>G53*(1+L53/100)</f>
        <v>0</v>
      </c>
      <c r="N53" s="222">
        <v>0.48493000000000003</v>
      </c>
      <c r="O53" s="222">
        <f>ROUND(E53*N53,5)</f>
        <v>0.95045999999999997</v>
      </c>
      <c r="P53" s="222">
        <v>0</v>
      </c>
      <c r="Q53" s="222">
        <f>ROUND(E53*P53,5)</f>
        <v>0</v>
      </c>
      <c r="R53" s="222"/>
      <c r="S53" s="222"/>
      <c r="T53" s="223">
        <v>0.39012000000000002</v>
      </c>
      <c r="U53" s="222">
        <f>ROUND(E53*T53,2)</f>
        <v>0.76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105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>
      <c r="A54" s="213"/>
      <c r="B54" s="219"/>
      <c r="C54" s="265" t="s">
        <v>167</v>
      </c>
      <c r="D54" s="224"/>
      <c r="E54" s="229">
        <v>1.96</v>
      </c>
      <c r="F54" s="232"/>
      <c r="G54" s="232"/>
      <c r="H54" s="232"/>
      <c r="I54" s="232"/>
      <c r="J54" s="232"/>
      <c r="K54" s="232"/>
      <c r="L54" s="232"/>
      <c r="M54" s="232"/>
      <c r="N54" s="222"/>
      <c r="O54" s="222"/>
      <c r="P54" s="222"/>
      <c r="Q54" s="222"/>
      <c r="R54" s="222"/>
      <c r="S54" s="222"/>
      <c r="T54" s="223"/>
      <c r="U54" s="222"/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107</v>
      </c>
      <c r="AF54" s="212">
        <v>0</v>
      </c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>
      <c r="A55" s="214" t="s">
        <v>100</v>
      </c>
      <c r="B55" s="220" t="s">
        <v>63</v>
      </c>
      <c r="C55" s="266" t="s">
        <v>64</v>
      </c>
      <c r="D55" s="225"/>
      <c r="E55" s="230"/>
      <c r="F55" s="233"/>
      <c r="G55" s="233">
        <f>SUMIF(AE56:AE57,"&lt;&gt;NOR",G56:G57)</f>
        <v>0</v>
      </c>
      <c r="H55" s="233"/>
      <c r="I55" s="233">
        <f>SUM(I56:I57)</f>
        <v>0</v>
      </c>
      <c r="J55" s="233"/>
      <c r="K55" s="233">
        <f>SUM(K56:K57)</f>
        <v>0</v>
      </c>
      <c r="L55" s="233"/>
      <c r="M55" s="233">
        <f>SUM(M56:M57)</f>
        <v>0</v>
      </c>
      <c r="N55" s="226"/>
      <c r="O55" s="226">
        <f>SUM(O56:O57)</f>
        <v>1.82592</v>
      </c>
      <c r="P55" s="226"/>
      <c r="Q55" s="226">
        <f>SUM(Q56:Q57)</f>
        <v>0</v>
      </c>
      <c r="R55" s="226"/>
      <c r="S55" s="226"/>
      <c r="T55" s="227"/>
      <c r="U55" s="226">
        <f>SUM(U56:U57)</f>
        <v>9.0399999999999991</v>
      </c>
      <c r="AE55" t="s">
        <v>101</v>
      </c>
    </row>
    <row r="56" spans="1:60" ht="22.5" outlineLevel="1">
      <c r="A56" s="213">
        <v>23</v>
      </c>
      <c r="B56" s="219" t="s">
        <v>168</v>
      </c>
      <c r="C56" s="264" t="s">
        <v>169</v>
      </c>
      <c r="D56" s="221" t="s">
        <v>124</v>
      </c>
      <c r="E56" s="228">
        <v>3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21</v>
      </c>
      <c r="M56" s="232">
        <f>G56*(1+L56/100)</f>
        <v>0</v>
      </c>
      <c r="N56" s="222">
        <v>0.60863999999999996</v>
      </c>
      <c r="O56" s="222">
        <f>ROUND(E56*N56,5)</f>
        <v>1.82592</v>
      </c>
      <c r="P56" s="222">
        <v>0</v>
      </c>
      <c r="Q56" s="222">
        <f>ROUND(E56*P56,5)</f>
        <v>0</v>
      </c>
      <c r="R56" s="222"/>
      <c r="S56" s="222"/>
      <c r="T56" s="223">
        <v>3.0119500000000001</v>
      </c>
      <c r="U56" s="222">
        <f>ROUND(E56*T56,2)</f>
        <v>9.0399999999999991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105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>
      <c r="A57" s="213"/>
      <c r="B57" s="219"/>
      <c r="C57" s="265" t="s">
        <v>170</v>
      </c>
      <c r="D57" s="224"/>
      <c r="E57" s="229">
        <v>3</v>
      </c>
      <c r="F57" s="232"/>
      <c r="G57" s="232"/>
      <c r="H57" s="232"/>
      <c r="I57" s="232"/>
      <c r="J57" s="232"/>
      <c r="K57" s="232"/>
      <c r="L57" s="232"/>
      <c r="M57" s="232"/>
      <c r="N57" s="222"/>
      <c r="O57" s="222"/>
      <c r="P57" s="222"/>
      <c r="Q57" s="222"/>
      <c r="R57" s="222"/>
      <c r="S57" s="222"/>
      <c r="T57" s="223"/>
      <c r="U57" s="222"/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107</v>
      </c>
      <c r="AF57" s="212">
        <v>0</v>
      </c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>
      <c r="A58" s="214" t="s">
        <v>100</v>
      </c>
      <c r="B58" s="220" t="s">
        <v>65</v>
      </c>
      <c r="C58" s="266" t="s">
        <v>66</v>
      </c>
      <c r="D58" s="225"/>
      <c r="E58" s="230"/>
      <c r="F58" s="233"/>
      <c r="G58" s="233">
        <f>SUMIF(AE59:AE66,"&lt;&gt;NOR",G59:G66)</f>
        <v>0</v>
      </c>
      <c r="H58" s="233"/>
      <c r="I58" s="233">
        <f>SUM(I59:I66)</f>
        <v>0</v>
      </c>
      <c r="J58" s="233"/>
      <c r="K58" s="233">
        <f>SUM(K59:K66)</f>
        <v>0</v>
      </c>
      <c r="L58" s="233"/>
      <c r="M58" s="233">
        <f>SUM(M59:M66)</f>
        <v>0</v>
      </c>
      <c r="N58" s="226"/>
      <c r="O58" s="226">
        <f>SUM(O59:O66)</f>
        <v>72.424509999999998</v>
      </c>
      <c r="P58" s="226"/>
      <c r="Q58" s="226">
        <f>SUM(Q59:Q66)</f>
        <v>0</v>
      </c>
      <c r="R58" s="226"/>
      <c r="S58" s="226"/>
      <c r="T58" s="227"/>
      <c r="U58" s="226">
        <f>SUM(U59:U66)</f>
        <v>70.13</v>
      </c>
      <c r="AE58" t="s">
        <v>101</v>
      </c>
    </row>
    <row r="59" spans="1:60" outlineLevel="1">
      <c r="A59" s="213">
        <v>24</v>
      </c>
      <c r="B59" s="219" t="s">
        <v>171</v>
      </c>
      <c r="C59" s="264" t="s">
        <v>172</v>
      </c>
      <c r="D59" s="221" t="s">
        <v>104</v>
      </c>
      <c r="E59" s="228">
        <v>25.6</v>
      </c>
      <c r="F59" s="231"/>
      <c r="G59" s="232">
        <f>ROUND(E59*F59,2)</f>
        <v>0</v>
      </c>
      <c r="H59" s="231"/>
      <c r="I59" s="232">
        <f>ROUND(E59*H59,2)</f>
        <v>0</v>
      </c>
      <c r="J59" s="231"/>
      <c r="K59" s="232">
        <f>ROUND(E59*J59,2)</f>
        <v>0</v>
      </c>
      <c r="L59" s="232">
        <v>21</v>
      </c>
      <c r="M59" s="232">
        <f>G59*(1+L59/100)</f>
        <v>0</v>
      </c>
      <c r="N59" s="222">
        <v>1.8907700000000001</v>
      </c>
      <c r="O59" s="222">
        <f>ROUND(E59*N59,5)</f>
        <v>48.403709999999997</v>
      </c>
      <c r="P59" s="222">
        <v>0</v>
      </c>
      <c r="Q59" s="222">
        <f>ROUND(E59*P59,5)</f>
        <v>0</v>
      </c>
      <c r="R59" s="222"/>
      <c r="S59" s="222"/>
      <c r="T59" s="223">
        <v>1.6950000000000001</v>
      </c>
      <c r="U59" s="222">
        <f>ROUND(E59*T59,2)</f>
        <v>43.39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110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>
      <c r="A60" s="213"/>
      <c r="B60" s="219"/>
      <c r="C60" s="265" t="s">
        <v>173</v>
      </c>
      <c r="D60" s="224"/>
      <c r="E60" s="229">
        <v>25.6</v>
      </c>
      <c r="F60" s="232"/>
      <c r="G60" s="232"/>
      <c r="H60" s="232"/>
      <c r="I60" s="232"/>
      <c r="J60" s="232"/>
      <c r="K60" s="232"/>
      <c r="L60" s="232"/>
      <c r="M60" s="232"/>
      <c r="N60" s="222"/>
      <c r="O60" s="222"/>
      <c r="P60" s="222"/>
      <c r="Q60" s="222"/>
      <c r="R60" s="222"/>
      <c r="S60" s="222"/>
      <c r="T60" s="223"/>
      <c r="U60" s="222"/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107</v>
      </c>
      <c r="AF60" s="212">
        <v>0</v>
      </c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>
      <c r="A61" s="213">
        <v>25</v>
      </c>
      <c r="B61" s="219" t="s">
        <v>174</v>
      </c>
      <c r="C61" s="264" t="s">
        <v>175</v>
      </c>
      <c r="D61" s="221" t="s">
        <v>104</v>
      </c>
      <c r="E61" s="228">
        <v>3.6719999999999993</v>
      </c>
      <c r="F61" s="231"/>
      <c r="G61" s="232">
        <f>ROUND(E61*F61,2)</f>
        <v>0</v>
      </c>
      <c r="H61" s="231"/>
      <c r="I61" s="232">
        <f>ROUND(E61*H61,2)</f>
        <v>0</v>
      </c>
      <c r="J61" s="231"/>
      <c r="K61" s="232">
        <f>ROUND(E61*J61,2)</f>
        <v>0</v>
      </c>
      <c r="L61" s="232">
        <v>21</v>
      </c>
      <c r="M61" s="232">
        <f>G61*(1+L61/100)</f>
        <v>0</v>
      </c>
      <c r="N61" s="222">
        <v>2.5</v>
      </c>
      <c r="O61" s="222">
        <f>ROUND(E61*N61,5)</f>
        <v>9.18</v>
      </c>
      <c r="P61" s="222">
        <v>0</v>
      </c>
      <c r="Q61" s="222">
        <f>ROUND(E61*P61,5)</f>
        <v>0</v>
      </c>
      <c r="R61" s="222"/>
      <c r="S61" s="222"/>
      <c r="T61" s="223">
        <v>1.4490000000000001</v>
      </c>
      <c r="U61" s="222">
        <f>ROUND(E61*T61,2)</f>
        <v>5.32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110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>
      <c r="A62" s="213"/>
      <c r="B62" s="219"/>
      <c r="C62" s="265" t="s">
        <v>176</v>
      </c>
      <c r="D62" s="224"/>
      <c r="E62" s="229">
        <v>3.6720000000000002</v>
      </c>
      <c r="F62" s="232"/>
      <c r="G62" s="232"/>
      <c r="H62" s="232"/>
      <c r="I62" s="232"/>
      <c r="J62" s="232"/>
      <c r="K62" s="232"/>
      <c r="L62" s="232"/>
      <c r="M62" s="232"/>
      <c r="N62" s="222"/>
      <c r="O62" s="222"/>
      <c r="P62" s="222"/>
      <c r="Q62" s="222"/>
      <c r="R62" s="222"/>
      <c r="S62" s="222"/>
      <c r="T62" s="223"/>
      <c r="U62" s="222"/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107</v>
      </c>
      <c r="AF62" s="212">
        <v>0</v>
      </c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>
      <c r="A63" s="213">
        <v>26</v>
      </c>
      <c r="B63" s="219" t="s">
        <v>177</v>
      </c>
      <c r="C63" s="264" t="s">
        <v>178</v>
      </c>
      <c r="D63" s="221" t="s">
        <v>124</v>
      </c>
      <c r="E63" s="228">
        <v>16</v>
      </c>
      <c r="F63" s="231"/>
      <c r="G63" s="232">
        <f>ROUND(E63*F63,2)</f>
        <v>0</v>
      </c>
      <c r="H63" s="231"/>
      <c r="I63" s="232">
        <f>ROUND(E63*H63,2)</f>
        <v>0</v>
      </c>
      <c r="J63" s="231"/>
      <c r="K63" s="232">
        <f>ROUND(E63*J63,2)</f>
        <v>0</v>
      </c>
      <c r="L63" s="232">
        <v>21</v>
      </c>
      <c r="M63" s="232">
        <f>G63*(1+L63/100)</f>
        <v>0</v>
      </c>
      <c r="N63" s="222">
        <v>0.60875999999999997</v>
      </c>
      <c r="O63" s="222">
        <f>ROUND(E63*N63,5)</f>
        <v>9.7401599999999995</v>
      </c>
      <c r="P63" s="222">
        <v>0</v>
      </c>
      <c r="Q63" s="222">
        <f>ROUND(E63*P63,5)</f>
        <v>0</v>
      </c>
      <c r="R63" s="222"/>
      <c r="S63" s="222"/>
      <c r="T63" s="223">
        <v>1.147</v>
      </c>
      <c r="U63" s="222">
        <f>ROUND(E63*T63,2)</f>
        <v>18.350000000000001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110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>
      <c r="A64" s="213"/>
      <c r="B64" s="219"/>
      <c r="C64" s="265" t="s">
        <v>179</v>
      </c>
      <c r="D64" s="224"/>
      <c r="E64" s="229">
        <v>16</v>
      </c>
      <c r="F64" s="232"/>
      <c r="G64" s="232"/>
      <c r="H64" s="232"/>
      <c r="I64" s="232"/>
      <c r="J64" s="232"/>
      <c r="K64" s="232"/>
      <c r="L64" s="232"/>
      <c r="M64" s="232"/>
      <c r="N64" s="222"/>
      <c r="O64" s="222"/>
      <c r="P64" s="222"/>
      <c r="Q64" s="222"/>
      <c r="R64" s="222"/>
      <c r="S64" s="222"/>
      <c r="T64" s="223"/>
      <c r="U64" s="222"/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107</v>
      </c>
      <c r="AF64" s="212">
        <v>0</v>
      </c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>
      <c r="A65" s="213">
        <v>27</v>
      </c>
      <c r="B65" s="219" t="s">
        <v>180</v>
      </c>
      <c r="C65" s="264" t="s">
        <v>181</v>
      </c>
      <c r="D65" s="221" t="s">
        <v>124</v>
      </c>
      <c r="E65" s="228">
        <v>16</v>
      </c>
      <c r="F65" s="231"/>
      <c r="G65" s="232">
        <f>ROUND(E65*F65,2)</f>
        <v>0</v>
      </c>
      <c r="H65" s="231"/>
      <c r="I65" s="232">
        <f>ROUND(E65*H65,2)</f>
        <v>0</v>
      </c>
      <c r="J65" s="231"/>
      <c r="K65" s="232">
        <f>ROUND(E65*J65,2)</f>
        <v>0</v>
      </c>
      <c r="L65" s="232">
        <v>21</v>
      </c>
      <c r="M65" s="232">
        <f>G65*(1+L65/100)</f>
        <v>0</v>
      </c>
      <c r="N65" s="222">
        <v>0.31879000000000002</v>
      </c>
      <c r="O65" s="222">
        <f>ROUND(E65*N65,5)</f>
        <v>5.1006400000000003</v>
      </c>
      <c r="P65" s="222">
        <v>0</v>
      </c>
      <c r="Q65" s="222">
        <f>ROUND(E65*P65,5)</f>
        <v>0</v>
      </c>
      <c r="R65" s="222"/>
      <c r="S65" s="222"/>
      <c r="T65" s="223">
        <v>0.192</v>
      </c>
      <c r="U65" s="222">
        <f>ROUND(E65*T65,2)</f>
        <v>3.07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110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>
      <c r="A66" s="213"/>
      <c r="B66" s="219"/>
      <c r="C66" s="265" t="s">
        <v>179</v>
      </c>
      <c r="D66" s="224"/>
      <c r="E66" s="229">
        <v>16</v>
      </c>
      <c r="F66" s="232"/>
      <c r="G66" s="232"/>
      <c r="H66" s="232"/>
      <c r="I66" s="232"/>
      <c r="J66" s="232"/>
      <c r="K66" s="232"/>
      <c r="L66" s="232"/>
      <c r="M66" s="232"/>
      <c r="N66" s="222"/>
      <c r="O66" s="222"/>
      <c r="P66" s="222"/>
      <c r="Q66" s="222"/>
      <c r="R66" s="222"/>
      <c r="S66" s="222"/>
      <c r="T66" s="223"/>
      <c r="U66" s="222"/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107</v>
      </c>
      <c r="AF66" s="212">
        <v>0</v>
      </c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>
      <c r="A67" s="214" t="s">
        <v>100</v>
      </c>
      <c r="B67" s="220" t="s">
        <v>67</v>
      </c>
      <c r="C67" s="266" t="s">
        <v>68</v>
      </c>
      <c r="D67" s="225"/>
      <c r="E67" s="230"/>
      <c r="F67" s="233"/>
      <c r="G67" s="233">
        <f>SUMIF(AE68:AE77,"&lt;&gt;NOR",G68:G77)</f>
        <v>0</v>
      </c>
      <c r="H67" s="233"/>
      <c r="I67" s="233">
        <f>SUM(I68:I77)</f>
        <v>0</v>
      </c>
      <c r="J67" s="233"/>
      <c r="K67" s="233">
        <f>SUM(K68:K77)</f>
        <v>0</v>
      </c>
      <c r="L67" s="233"/>
      <c r="M67" s="233">
        <f>SUM(M68:M77)</f>
        <v>0</v>
      </c>
      <c r="N67" s="226"/>
      <c r="O67" s="226">
        <f>SUM(O68:O77)</f>
        <v>3.0453999999999999</v>
      </c>
      <c r="P67" s="226"/>
      <c r="Q67" s="226">
        <f>SUM(Q68:Q77)</f>
        <v>0</v>
      </c>
      <c r="R67" s="226"/>
      <c r="S67" s="226"/>
      <c r="T67" s="227"/>
      <c r="U67" s="226">
        <f>SUM(U68:U77)</f>
        <v>12.089999999999998</v>
      </c>
      <c r="AE67" t="s">
        <v>101</v>
      </c>
    </row>
    <row r="68" spans="1:60" ht="22.5" outlineLevel="1">
      <c r="A68" s="213">
        <v>28</v>
      </c>
      <c r="B68" s="219" t="s">
        <v>182</v>
      </c>
      <c r="C68" s="264" t="s">
        <v>183</v>
      </c>
      <c r="D68" s="221" t="s">
        <v>124</v>
      </c>
      <c r="E68" s="228">
        <v>120</v>
      </c>
      <c r="F68" s="231"/>
      <c r="G68" s="232">
        <f>ROUND(E68*F68,2)</f>
        <v>0</v>
      </c>
      <c r="H68" s="231"/>
      <c r="I68" s="232">
        <f>ROUND(E68*H68,2)</f>
        <v>0</v>
      </c>
      <c r="J68" s="231"/>
      <c r="K68" s="232">
        <f>ROUND(E68*J68,2)</f>
        <v>0</v>
      </c>
      <c r="L68" s="232">
        <v>21</v>
      </c>
      <c r="M68" s="232">
        <f>G68*(1+L68/100)</f>
        <v>0</v>
      </c>
      <c r="N68" s="222">
        <v>0</v>
      </c>
      <c r="O68" s="222">
        <f>ROUND(E68*N68,5)</f>
        <v>0</v>
      </c>
      <c r="P68" s="222">
        <v>0</v>
      </c>
      <c r="Q68" s="222">
        <f>ROUND(E68*P68,5)</f>
        <v>0</v>
      </c>
      <c r="R68" s="222"/>
      <c r="S68" s="222"/>
      <c r="T68" s="223">
        <v>1.6E-2</v>
      </c>
      <c r="U68" s="222">
        <f>ROUND(E68*T68,2)</f>
        <v>1.92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110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>
      <c r="A69" s="213"/>
      <c r="B69" s="219"/>
      <c r="C69" s="265" t="s">
        <v>158</v>
      </c>
      <c r="D69" s="224"/>
      <c r="E69" s="229">
        <v>120</v>
      </c>
      <c r="F69" s="232"/>
      <c r="G69" s="232"/>
      <c r="H69" s="232"/>
      <c r="I69" s="232"/>
      <c r="J69" s="232"/>
      <c r="K69" s="232"/>
      <c r="L69" s="232"/>
      <c r="M69" s="232"/>
      <c r="N69" s="222"/>
      <c r="O69" s="222"/>
      <c r="P69" s="222"/>
      <c r="Q69" s="222"/>
      <c r="R69" s="222"/>
      <c r="S69" s="222"/>
      <c r="T69" s="223"/>
      <c r="U69" s="222"/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107</v>
      </c>
      <c r="AF69" s="212">
        <v>0</v>
      </c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22.5" outlineLevel="1">
      <c r="A70" s="213">
        <v>29</v>
      </c>
      <c r="B70" s="219" t="s">
        <v>184</v>
      </c>
      <c r="C70" s="264" t="s">
        <v>185</v>
      </c>
      <c r="D70" s="221" t="s">
        <v>124</v>
      </c>
      <c r="E70" s="228">
        <v>120</v>
      </c>
      <c r="F70" s="231"/>
      <c r="G70" s="232">
        <f>ROUND(E70*F70,2)</f>
        <v>0</v>
      </c>
      <c r="H70" s="231"/>
      <c r="I70" s="232">
        <f>ROUND(E70*H70,2)</f>
        <v>0</v>
      </c>
      <c r="J70" s="231"/>
      <c r="K70" s="232">
        <f>ROUND(E70*J70,2)</f>
        <v>0</v>
      </c>
      <c r="L70" s="232">
        <v>21</v>
      </c>
      <c r="M70" s="232">
        <f>G70*(1+L70/100)</f>
        <v>0</v>
      </c>
      <c r="N70" s="222">
        <v>0</v>
      </c>
      <c r="O70" s="222">
        <f>ROUND(E70*N70,5)</f>
        <v>0</v>
      </c>
      <c r="P70" s="222">
        <v>0</v>
      </c>
      <c r="Q70" s="222">
        <f>ROUND(E70*P70,5)</f>
        <v>0</v>
      </c>
      <c r="R70" s="222"/>
      <c r="S70" s="222"/>
      <c r="T70" s="223">
        <v>2.5999999999999999E-2</v>
      </c>
      <c r="U70" s="222">
        <f>ROUND(E70*T70,2)</f>
        <v>3.12</v>
      </c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110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>
      <c r="A71" s="213"/>
      <c r="B71" s="219"/>
      <c r="C71" s="265" t="s">
        <v>158</v>
      </c>
      <c r="D71" s="224"/>
      <c r="E71" s="229">
        <v>120</v>
      </c>
      <c r="F71" s="232"/>
      <c r="G71" s="232"/>
      <c r="H71" s="232"/>
      <c r="I71" s="232"/>
      <c r="J71" s="232"/>
      <c r="K71" s="232"/>
      <c r="L71" s="232"/>
      <c r="M71" s="232"/>
      <c r="N71" s="222"/>
      <c r="O71" s="222"/>
      <c r="P71" s="222"/>
      <c r="Q71" s="222"/>
      <c r="R71" s="222"/>
      <c r="S71" s="222"/>
      <c r="T71" s="223"/>
      <c r="U71" s="222"/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107</v>
      </c>
      <c r="AF71" s="212">
        <v>0</v>
      </c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ht="22.5" outlineLevel="1">
      <c r="A72" s="213">
        <v>30</v>
      </c>
      <c r="B72" s="219" t="s">
        <v>186</v>
      </c>
      <c r="C72" s="264" t="s">
        <v>187</v>
      </c>
      <c r="D72" s="221" t="s">
        <v>124</v>
      </c>
      <c r="E72" s="228">
        <v>5.9346000000000005</v>
      </c>
      <c r="F72" s="231"/>
      <c r="G72" s="232">
        <f>ROUND(E72*F72,2)</f>
        <v>0</v>
      </c>
      <c r="H72" s="231"/>
      <c r="I72" s="232">
        <f>ROUND(E72*H72,2)</f>
        <v>0</v>
      </c>
      <c r="J72" s="231"/>
      <c r="K72" s="232">
        <f>ROUND(E72*J72,2)</f>
        <v>0</v>
      </c>
      <c r="L72" s="232">
        <v>21</v>
      </c>
      <c r="M72" s="232">
        <f>G72*(1+L72/100)</f>
        <v>0</v>
      </c>
      <c r="N72" s="222">
        <v>0.30131999999999998</v>
      </c>
      <c r="O72" s="222">
        <f>ROUND(E72*N72,5)</f>
        <v>1.7882100000000001</v>
      </c>
      <c r="P72" s="222">
        <v>0</v>
      </c>
      <c r="Q72" s="222">
        <f>ROUND(E72*P72,5)</f>
        <v>0</v>
      </c>
      <c r="R72" s="222"/>
      <c r="S72" s="222"/>
      <c r="T72" s="223">
        <v>0.77400000000000002</v>
      </c>
      <c r="U72" s="222">
        <f>ROUND(E72*T72,2)</f>
        <v>4.59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110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>
      <c r="A73" s="213"/>
      <c r="B73" s="219"/>
      <c r="C73" s="265" t="s">
        <v>188</v>
      </c>
      <c r="D73" s="224"/>
      <c r="E73" s="229">
        <v>5.9345999999999997</v>
      </c>
      <c r="F73" s="232"/>
      <c r="G73" s="232"/>
      <c r="H73" s="232"/>
      <c r="I73" s="232"/>
      <c r="J73" s="232"/>
      <c r="K73" s="232"/>
      <c r="L73" s="232"/>
      <c r="M73" s="232"/>
      <c r="N73" s="222"/>
      <c r="O73" s="222"/>
      <c r="P73" s="222"/>
      <c r="Q73" s="222"/>
      <c r="R73" s="222"/>
      <c r="S73" s="222"/>
      <c r="T73" s="223"/>
      <c r="U73" s="222"/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107</v>
      </c>
      <c r="AF73" s="212">
        <v>0</v>
      </c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>
      <c r="A74" s="213">
        <v>31</v>
      </c>
      <c r="B74" s="219" t="s">
        <v>189</v>
      </c>
      <c r="C74" s="264" t="s">
        <v>190</v>
      </c>
      <c r="D74" s="221" t="s">
        <v>124</v>
      </c>
      <c r="E74" s="228">
        <v>5.9346000000000005</v>
      </c>
      <c r="F74" s="231"/>
      <c r="G74" s="232">
        <f>ROUND(E74*F74,2)</f>
        <v>0</v>
      </c>
      <c r="H74" s="231"/>
      <c r="I74" s="232">
        <f>ROUND(E74*H74,2)</f>
        <v>0</v>
      </c>
      <c r="J74" s="231"/>
      <c r="K74" s="232">
        <f>ROUND(E74*J74,2)</f>
        <v>0</v>
      </c>
      <c r="L74" s="232">
        <v>21</v>
      </c>
      <c r="M74" s="232">
        <f>G74*(1+L74/100)</f>
        <v>0</v>
      </c>
      <c r="N74" s="222">
        <v>0.20200000000000001</v>
      </c>
      <c r="O74" s="222">
        <f>ROUND(E74*N74,5)</f>
        <v>1.19879</v>
      </c>
      <c r="P74" s="222">
        <v>0</v>
      </c>
      <c r="Q74" s="222">
        <f>ROUND(E74*P74,5)</f>
        <v>0</v>
      </c>
      <c r="R74" s="222"/>
      <c r="S74" s="222"/>
      <c r="T74" s="223">
        <v>0.105</v>
      </c>
      <c r="U74" s="222">
        <f>ROUND(E74*T74,2)</f>
        <v>0.62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110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>
      <c r="A75" s="213"/>
      <c r="B75" s="219"/>
      <c r="C75" s="265" t="s">
        <v>188</v>
      </c>
      <c r="D75" s="224"/>
      <c r="E75" s="229">
        <v>5.9345999999999997</v>
      </c>
      <c r="F75" s="232"/>
      <c r="G75" s="232"/>
      <c r="H75" s="232"/>
      <c r="I75" s="232"/>
      <c r="J75" s="232"/>
      <c r="K75" s="232"/>
      <c r="L75" s="232"/>
      <c r="M75" s="232"/>
      <c r="N75" s="222"/>
      <c r="O75" s="222"/>
      <c r="P75" s="222"/>
      <c r="Q75" s="222"/>
      <c r="R75" s="222"/>
      <c r="S75" s="222"/>
      <c r="T75" s="223"/>
      <c r="U75" s="222"/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107</v>
      </c>
      <c r="AF75" s="212">
        <v>0</v>
      </c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>
      <c r="A76" s="213">
        <v>32</v>
      </c>
      <c r="B76" s="219" t="s">
        <v>191</v>
      </c>
      <c r="C76" s="264" t="s">
        <v>192</v>
      </c>
      <c r="D76" s="221" t="s">
        <v>124</v>
      </c>
      <c r="E76" s="228">
        <v>5.9346000000000005</v>
      </c>
      <c r="F76" s="231"/>
      <c r="G76" s="232">
        <f>ROUND(E76*F76,2)</f>
        <v>0</v>
      </c>
      <c r="H76" s="231"/>
      <c r="I76" s="232">
        <f>ROUND(E76*H76,2)</f>
        <v>0</v>
      </c>
      <c r="J76" s="231"/>
      <c r="K76" s="232">
        <f>ROUND(E76*J76,2)</f>
        <v>0</v>
      </c>
      <c r="L76" s="232">
        <v>21</v>
      </c>
      <c r="M76" s="232">
        <f>G76*(1+L76/100)</f>
        <v>0</v>
      </c>
      <c r="N76" s="222">
        <v>9.8399999999999998E-3</v>
      </c>
      <c r="O76" s="222">
        <f>ROUND(E76*N76,5)</f>
        <v>5.8400000000000001E-2</v>
      </c>
      <c r="P76" s="222">
        <v>0</v>
      </c>
      <c r="Q76" s="222">
        <f>ROUND(E76*P76,5)</f>
        <v>0</v>
      </c>
      <c r="R76" s="222"/>
      <c r="S76" s="222"/>
      <c r="T76" s="223">
        <v>0.31</v>
      </c>
      <c r="U76" s="222">
        <f>ROUND(E76*T76,2)</f>
        <v>1.84</v>
      </c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110</v>
      </c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>
      <c r="A77" s="213"/>
      <c r="B77" s="219"/>
      <c r="C77" s="265" t="s">
        <v>188</v>
      </c>
      <c r="D77" s="224"/>
      <c r="E77" s="229">
        <v>5.9345999999999997</v>
      </c>
      <c r="F77" s="232"/>
      <c r="G77" s="232"/>
      <c r="H77" s="232"/>
      <c r="I77" s="232"/>
      <c r="J77" s="232"/>
      <c r="K77" s="232"/>
      <c r="L77" s="232"/>
      <c r="M77" s="232"/>
      <c r="N77" s="222"/>
      <c r="O77" s="222"/>
      <c r="P77" s="222"/>
      <c r="Q77" s="222"/>
      <c r="R77" s="222"/>
      <c r="S77" s="222"/>
      <c r="T77" s="223"/>
      <c r="U77" s="222"/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107</v>
      </c>
      <c r="AF77" s="212">
        <v>0</v>
      </c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>
      <c r="A78" s="214" t="s">
        <v>100</v>
      </c>
      <c r="B78" s="220" t="s">
        <v>69</v>
      </c>
      <c r="C78" s="266" t="s">
        <v>70</v>
      </c>
      <c r="D78" s="225"/>
      <c r="E78" s="230"/>
      <c r="F78" s="233"/>
      <c r="G78" s="233">
        <f>SUMIF(AE79:AE99,"&lt;&gt;NOR",G79:G99)</f>
        <v>0</v>
      </c>
      <c r="H78" s="233"/>
      <c r="I78" s="233">
        <f>SUM(I79:I99)</f>
        <v>0</v>
      </c>
      <c r="J78" s="233"/>
      <c r="K78" s="233">
        <f>SUM(K79:K99)</f>
        <v>0</v>
      </c>
      <c r="L78" s="233"/>
      <c r="M78" s="233">
        <f>SUM(M79:M99)</f>
        <v>0</v>
      </c>
      <c r="N78" s="226"/>
      <c r="O78" s="226">
        <f>SUM(O79:O99)</f>
        <v>25.737259999999996</v>
      </c>
      <c r="P78" s="226"/>
      <c r="Q78" s="226">
        <f>SUM(Q79:Q99)</f>
        <v>0</v>
      </c>
      <c r="R78" s="226"/>
      <c r="S78" s="226"/>
      <c r="T78" s="227"/>
      <c r="U78" s="226">
        <f>SUM(U79:U99)</f>
        <v>83.759999999999991</v>
      </c>
      <c r="AE78" t="s">
        <v>101</v>
      </c>
    </row>
    <row r="79" spans="1:60" outlineLevel="1">
      <c r="A79" s="213">
        <v>33</v>
      </c>
      <c r="B79" s="219" t="s">
        <v>193</v>
      </c>
      <c r="C79" s="264" t="s">
        <v>194</v>
      </c>
      <c r="D79" s="221" t="s">
        <v>151</v>
      </c>
      <c r="E79" s="228">
        <v>256</v>
      </c>
      <c r="F79" s="231"/>
      <c r="G79" s="232">
        <f>ROUND(E79*F79,2)</f>
        <v>0</v>
      </c>
      <c r="H79" s="231"/>
      <c r="I79" s="232">
        <f>ROUND(E79*H79,2)</f>
        <v>0</v>
      </c>
      <c r="J79" s="231"/>
      <c r="K79" s="232">
        <f>ROUND(E79*J79,2)</f>
        <v>0</v>
      </c>
      <c r="L79" s="232">
        <v>21</v>
      </c>
      <c r="M79" s="232">
        <f>G79*(1+L79/100)</f>
        <v>0</v>
      </c>
      <c r="N79" s="222">
        <v>1.0000000000000001E-5</v>
      </c>
      <c r="O79" s="222">
        <f>ROUND(E79*N79,5)</f>
        <v>2.5600000000000002E-3</v>
      </c>
      <c r="P79" s="222">
        <v>0</v>
      </c>
      <c r="Q79" s="222">
        <f>ROUND(E79*P79,5)</f>
        <v>0</v>
      </c>
      <c r="R79" s="222"/>
      <c r="S79" s="222"/>
      <c r="T79" s="223">
        <v>9.7000000000000003E-2</v>
      </c>
      <c r="U79" s="222">
        <f>ROUND(E79*T79,2)</f>
        <v>24.83</v>
      </c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110</v>
      </c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ht="22.5" outlineLevel="1">
      <c r="A80" s="213">
        <v>34</v>
      </c>
      <c r="B80" s="219" t="s">
        <v>195</v>
      </c>
      <c r="C80" s="264" t="s">
        <v>196</v>
      </c>
      <c r="D80" s="221" t="s">
        <v>197</v>
      </c>
      <c r="E80" s="228">
        <v>43</v>
      </c>
      <c r="F80" s="231"/>
      <c r="G80" s="232">
        <f>ROUND(E80*F80,2)</f>
        <v>0</v>
      </c>
      <c r="H80" s="231"/>
      <c r="I80" s="232">
        <f>ROUND(E80*H80,2)</f>
        <v>0</v>
      </c>
      <c r="J80" s="231"/>
      <c r="K80" s="232">
        <f>ROUND(E80*J80,2)</f>
        <v>0</v>
      </c>
      <c r="L80" s="232">
        <v>21</v>
      </c>
      <c r="M80" s="232">
        <f>G80*(1+L80/100)</f>
        <v>0</v>
      </c>
      <c r="N80" s="222">
        <v>7.3440000000000005E-2</v>
      </c>
      <c r="O80" s="222">
        <f>ROUND(E80*N80,5)</f>
        <v>3.1579199999999998</v>
      </c>
      <c r="P80" s="222">
        <v>0</v>
      </c>
      <c r="Q80" s="222">
        <f>ROUND(E80*P80,5)</f>
        <v>0</v>
      </c>
      <c r="R80" s="222"/>
      <c r="S80" s="222"/>
      <c r="T80" s="223">
        <v>0</v>
      </c>
      <c r="U80" s="222">
        <f>ROUND(E80*T80,2)</f>
        <v>0</v>
      </c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198</v>
      </c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ht="22.5" outlineLevel="1">
      <c r="A81" s="213">
        <v>35</v>
      </c>
      <c r="B81" s="219" t="s">
        <v>199</v>
      </c>
      <c r="C81" s="264" t="s">
        <v>200</v>
      </c>
      <c r="D81" s="221" t="s">
        <v>197</v>
      </c>
      <c r="E81" s="228">
        <v>6</v>
      </c>
      <c r="F81" s="231"/>
      <c r="G81" s="232">
        <f>ROUND(E81*F81,2)</f>
        <v>0</v>
      </c>
      <c r="H81" s="231"/>
      <c r="I81" s="232">
        <f>ROUND(E81*H81,2)</f>
        <v>0</v>
      </c>
      <c r="J81" s="231"/>
      <c r="K81" s="232">
        <f>ROUND(E81*J81,2)</f>
        <v>0</v>
      </c>
      <c r="L81" s="232">
        <v>21</v>
      </c>
      <c r="M81" s="232">
        <f>G81*(1+L81/100)</f>
        <v>0</v>
      </c>
      <c r="N81" s="222">
        <v>3.0000000000000001E-5</v>
      </c>
      <c r="O81" s="222">
        <f>ROUND(E81*N81,5)</f>
        <v>1.8000000000000001E-4</v>
      </c>
      <c r="P81" s="222">
        <v>0</v>
      </c>
      <c r="Q81" s="222">
        <f>ROUND(E81*P81,5)</f>
        <v>0</v>
      </c>
      <c r="R81" s="222"/>
      <c r="S81" s="222"/>
      <c r="T81" s="223">
        <v>0.26900000000000002</v>
      </c>
      <c r="U81" s="222">
        <f>ROUND(E81*T81,2)</f>
        <v>1.61</v>
      </c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110</v>
      </c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>
      <c r="A82" s="213">
        <v>36</v>
      </c>
      <c r="B82" s="219" t="s">
        <v>201</v>
      </c>
      <c r="C82" s="264" t="s">
        <v>202</v>
      </c>
      <c r="D82" s="221" t="s">
        <v>197</v>
      </c>
      <c r="E82" s="228">
        <v>6</v>
      </c>
      <c r="F82" s="231"/>
      <c r="G82" s="232">
        <f>ROUND(E82*F82,2)</f>
        <v>0</v>
      </c>
      <c r="H82" s="231"/>
      <c r="I82" s="232">
        <f>ROUND(E82*H82,2)</f>
        <v>0</v>
      </c>
      <c r="J82" s="231"/>
      <c r="K82" s="232">
        <f>ROUND(E82*J82,2)</f>
        <v>0</v>
      </c>
      <c r="L82" s="232">
        <v>21</v>
      </c>
      <c r="M82" s="232">
        <f>G82*(1+L82/100)</f>
        <v>0</v>
      </c>
      <c r="N82" s="222">
        <v>4.1999999999999997E-3</v>
      </c>
      <c r="O82" s="222">
        <f>ROUND(E82*N82,5)</f>
        <v>2.52E-2</v>
      </c>
      <c r="P82" s="222">
        <v>0</v>
      </c>
      <c r="Q82" s="222">
        <f>ROUND(E82*P82,5)</f>
        <v>0</v>
      </c>
      <c r="R82" s="222"/>
      <c r="S82" s="222"/>
      <c r="T82" s="223">
        <v>0</v>
      </c>
      <c r="U82" s="222">
        <f>ROUND(E82*T82,2)</f>
        <v>0</v>
      </c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198</v>
      </c>
      <c r="AF82" s="212"/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>
      <c r="A83" s="213">
        <v>37</v>
      </c>
      <c r="B83" s="219" t="s">
        <v>203</v>
      </c>
      <c r="C83" s="264" t="s">
        <v>204</v>
      </c>
      <c r="D83" s="221" t="s">
        <v>197</v>
      </c>
      <c r="E83" s="228">
        <v>12</v>
      </c>
      <c r="F83" s="231"/>
      <c r="G83" s="232">
        <f>ROUND(E83*F83,2)</f>
        <v>0</v>
      </c>
      <c r="H83" s="231"/>
      <c r="I83" s="232">
        <f>ROUND(E83*H83,2)</f>
        <v>0</v>
      </c>
      <c r="J83" s="231"/>
      <c r="K83" s="232">
        <f>ROUND(E83*J83,2)</f>
        <v>0</v>
      </c>
      <c r="L83" s="232">
        <v>21</v>
      </c>
      <c r="M83" s="232">
        <f>G83*(1+L83/100)</f>
        <v>0</v>
      </c>
      <c r="N83" s="222">
        <v>5.0000000000000002E-5</v>
      </c>
      <c r="O83" s="222">
        <f>ROUND(E83*N83,5)</f>
        <v>5.9999999999999995E-4</v>
      </c>
      <c r="P83" s="222">
        <v>0</v>
      </c>
      <c r="Q83" s="222">
        <f>ROUND(E83*P83,5)</f>
        <v>0</v>
      </c>
      <c r="R83" s="222"/>
      <c r="S83" s="222"/>
      <c r="T83" s="223">
        <v>0.42</v>
      </c>
      <c r="U83" s="222">
        <f>ROUND(E83*T83,2)</f>
        <v>5.04</v>
      </c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110</v>
      </c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>
      <c r="A84" s="213">
        <v>38</v>
      </c>
      <c r="B84" s="219" t="s">
        <v>205</v>
      </c>
      <c r="C84" s="264" t="s">
        <v>206</v>
      </c>
      <c r="D84" s="221" t="s">
        <v>197</v>
      </c>
      <c r="E84" s="228">
        <v>12</v>
      </c>
      <c r="F84" s="231"/>
      <c r="G84" s="232">
        <f>ROUND(E84*F84,2)</f>
        <v>0</v>
      </c>
      <c r="H84" s="231"/>
      <c r="I84" s="232">
        <f>ROUND(E84*H84,2)</f>
        <v>0</v>
      </c>
      <c r="J84" s="231"/>
      <c r="K84" s="232">
        <f>ROUND(E84*J84,2)</f>
        <v>0</v>
      </c>
      <c r="L84" s="232">
        <v>21</v>
      </c>
      <c r="M84" s="232">
        <f>G84*(1+L84/100)</f>
        <v>0</v>
      </c>
      <c r="N84" s="222">
        <v>8.8000000000000005E-3</v>
      </c>
      <c r="O84" s="222">
        <f>ROUND(E84*N84,5)</f>
        <v>0.1056</v>
      </c>
      <c r="P84" s="222">
        <v>0</v>
      </c>
      <c r="Q84" s="222">
        <f>ROUND(E84*P84,5)</f>
        <v>0</v>
      </c>
      <c r="R84" s="222"/>
      <c r="S84" s="222"/>
      <c r="T84" s="223">
        <v>0</v>
      </c>
      <c r="U84" s="222">
        <f>ROUND(E84*T84,2)</f>
        <v>0</v>
      </c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198</v>
      </c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ht="22.5" outlineLevel="1">
      <c r="A85" s="213">
        <v>39</v>
      </c>
      <c r="B85" s="219" t="s">
        <v>207</v>
      </c>
      <c r="C85" s="264" t="s">
        <v>208</v>
      </c>
      <c r="D85" s="221" t="s">
        <v>197</v>
      </c>
      <c r="E85" s="228">
        <v>7</v>
      </c>
      <c r="F85" s="231"/>
      <c r="G85" s="232">
        <f>ROUND(E85*F85,2)</f>
        <v>0</v>
      </c>
      <c r="H85" s="231"/>
      <c r="I85" s="232">
        <f>ROUND(E85*H85,2)</f>
        <v>0</v>
      </c>
      <c r="J85" s="231"/>
      <c r="K85" s="232">
        <f>ROUND(E85*J85,2)</f>
        <v>0</v>
      </c>
      <c r="L85" s="232">
        <v>21</v>
      </c>
      <c r="M85" s="232">
        <f>G85*(1+L85/100)</f>
        <v>0</v>
      </c>
      <c r="N85" s="222">
        <v>0</v>
      </c>
      <c r="O85" s="222">
        <f>ROUND(E85*N85,5)</f>
        <v>0</v>
      </c>
      <c r="P85" s="222">
        <v>0</v>
      </c>
      <c r="Q85" s="222">
        <f>ROUND(E85*P85,5)</f>
        <v>0</v>
      </c>
      <c r="R85" s="222"/>
      <c r="S85" s="222"/>
      <c r="T85" s="223">
        <v>1.752</v>
      </c>
      <c r="U85" s="222">
        <f>ROUND(E85*T85,2)</f>
        <v>12.26</v>
      </c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110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ht="22.5" outlineLevel="1">
      <c r="A86" s="213">
        <v>40</v>
      </c>
      <c r="B86" s="219" t="s">
        <v>209</v>
      </c>
      <c r="C86" s="264" t="s">
        <v>210</v>
      </c>
      <c r="D86" s="221" t="s">
        <v>197</v>
      </c>
      <c r="E86" s="228">
        <v>12</v>
      </c>
      <c r="F86" s="231"/>
      <c r="G86" s="232">
        <f>ROUND(E86*F86,2)</f>
        <v>0</v>
      </c>
      <c r="H86" s="231"/>
      <c r="I86" s="232">
        <f>ROUND(E86*H86,2)</f>
        <v>0</v>
      </c>
      <c r="J86" s="231"/>
      <c r="K86" s="232">
        <f>ROUND(E86*J86,2)</f>
        <v>0</v>
      </c>
      <c r="L86" s="232">
        <v>21</v>
      </c>
      <c r="M86" s="232">
        <f>G86*(1+L86/100)</f>
        <v>0</v>
      </c>
      <c r="N86" s="222">
        <v>0</v>
      </c>
      <c r="O86" s="222">
        <f>ROUND(E86*N86,5)</f>
        <v>0</v>
      </c>
      <c r="P86" s="222">
        <v>0</v>
      </c>
      <c r="Q86" s="222">
        <f>ROUND(E86*P86,5)</f>
        <v>0</v>
      </c>
      <c r="R86" s="222"/>
      <c r="S86" s="222"/>
      <c r="T86" s="223">
        <v>0.94599999999999995</v>
      </c>
      <c r="U86" s="222">
        <f>ROUND(E86*T86,2)</f>
        <v>11.35</v>
      </c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110</v>
      </c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22.5" outlineLevel="1">
      <c r="A87" s="213">
        <v>41</v>
      </c>
      <c r="B87" s="219" t="s">
        <v>211</v>
      </c>
      <c r="C87" s="264" t="s">
        <v>212</v>
      </c>
      <c r="D87" s="221" t="s">
        <v>197</v>
      </c>
      <c r="E87" s="228">
        <v>7</v>
      </c>
      <c r="F87" s="231"/>
      <c r="G87" s="232">
        <f>ROUND(E87*F87,2)</f>
        <v>0</v>
      </c>
      <c r="H87" s="231"/>
      <c r="I87" s="232">
        <f>ROUND(E87*H87,2)</f>
        <v>0</v>
      </c>
      <c r="J87" s="231"/>
      <c r="K87" s="232">
        <f>ROUND(E87*J87,2)</f>
        <v>0</v>
      </c>
      <c r="L87" s="232">
        <v>21</v>
      </c>
      <c r="M87" s="232">
        <f>G87*(1+L87/100)</f>
        <v>0</v>
      </c>
      <c r="N87" s="222">
        <v>0</v>
      </c>
      <c r="O87" s="222">
        <f>ROUND(E87*N87,5)</f>
        <v>0</v>
      </c>
      <c r="P87" s="222">
        <v>0</v>
      </c>
      <c r="Q87" s="222">
        <f>ROUND(E87*P87,5)</f>
        <v>0</v>
      </c>
      <c r="R87" s="222"/>
      <c r="S87" s="222"/>
      <c r="T87" s="223">
        <v>0.9</v>
      </c>
      <c r="U87" s="222">
        <f>ROUND(E87*T87,2)</f>
        <v>6.3</v>
      </c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110</v>
      </c>
      <c r="AF87" s="212"/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ht="22.5" outlineLevel="1">
      <c r="A88" s="213">
        <v>42</v>
      </c>
      <c r="B88" s="219" t="s">
        <v>213</v>
      </c>
      <c r="C88" s="264" t="s">
        <v>214</v>
      </c>
      <c r="D88" s="221" t="s">
        <v>197</v>
      </c>
      <c r="E88" s="228">
        <v>14</v>
      </c>
      <c r="F88" s="231"/>
      <c r="G88" s="232">
        <f>ROUND(E88*F88,2)</f>
        <v>0</v>
      </c>
      <c r="H88" s="231"/>
      <c r="I88" s="232">
        <f>ROUND(E88*H88,2)</f>
        <v>0</v>
      </c>
      <c r="J88" s="231"/>
      <c r="K88" s="232">
        <f>ROUND(E88*J88,2)</f>
        <v>0</v>
      </c>
      <c r="L88" s="232">
        <v>21</v>
      </c>
      <c r="M88" s="232">
        <f>G88*(1+L88/100)</f>
        <v>0</v>
      </c>
      <c r="N88" s="222">
        <v>0</v>
      </c>
      <c r="O88" s="222">
        <f>ROUND(E88*N88,5)</f>
        <v>0</v>
      </c>
      <c r="P88" s="222">
        <v>0</v>
      </c>
      <c r="Q88" s="222">
        <f>ROUND(E88*P88,5)</f>
        <v>0</v>
      </c>
      <c r="R88" s="222"/>
      <c r="S88" s="222"/>
      <c r="T88" s="223">
        <v>0.9</v>
      </c>
      <c r="U88" s="222">
        <f>ROUND(E88*T88,2)</f>
        <v>12.6</v>
      </c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110</v>
      </c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>
      <c r="A89" s="213">
        <v>43</v>
      </c>
      <c r="B89" s="219" t="s">
        <v>215</v>
      </c>
      <c r="C89" s="264" t="s">
        <v>216</v>
      </c>
      <c r="D89" s="221" t="s">
        <v>197</v>
      </c>
      <c r="E89" s="228">
        <v>9</v>
      </c>
      <c r="F89" s="231"/>
      <c r="G89" s="232">
        <f>ROUND(E89*F89,2)</f>
        <v>0</v>
      </c>
      <c r="H89" s="231"/>
      <c r="I89" s="232">
        <f>ROUND(E89*H89,2)</f>
        <v>0</v>
      </c>
      <c r="J89" s="231"/>
      <c r="K89" s="232">
        <f>ROUND(E89*J89,2)</f>
        <v>0</v>
      </c>
      <c r="L89" s="232">
        <v>21</v>
      </c>
      <c r="M89" s="232">
        <f>G89*(1+L89/100)</f>
        <v>0</v>
      </c>
      <c r="N89" s="222">
        <v>0.52</v>
      </c>
      <c r="O89" s="222">
        <f>ROUND(E89*N89,5)</f>
        <v>4.68</v>
      </c>
      <c r="P89" s="222">
        <v>0</v>
      </c>
      <c r="Q89" s="222">
        <f>ROUND(E89*P89,5)</f>
        <v>0</v>
      </c>
      <c r="R89" s="222"/>
      <c r="S89" s="222"/>
      <c r="T89" s="223">
        <v>0</v>
      </c>
      <c r="U89" s="222">
        <f>ROUND(E89*T89,2)</f>
        <v>0</v>
      </c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198</v>
      </c>
      <c r="AF89" s="212"/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>
      <c r="A90" s="213">
        <v>44</v>
      </c>
      <c r="B90" s="219" t="s">
        <v>217</v>
      </c>
      <c r="C90" s="264" t="s">
        <v>218</v>
      </c>
      <c r="D90" s="221" t="s">
        <v>197</v>
      </c>
      <c r="E90" s="228">
        <v>3</v>
      </c>
      <c r="F90" s="231"/>
      <c r="G90" s="232">
        <f>ROUND(E90*F90,2)</f>
        <v>0</v>
      </c>
      <c r="H90" s="231"/>
      <c r="I90" s="232">
        <f>ROUND(E90*H90,2)</f>
        <v>0</v>
      </c>
      <c r="J90" s="231"/>
      <c r="K90" s="232">
        <f>ROUND(E90*J90,2)</f>
        <v>0</v>
      </c>
      <c r="L90" s="232">
        <v>21</v>
      </c>
      <c r="M90" s="232">
        <f>G90*(1+L90/100)</f>
        <v>0</v>
      </c>
      <c r="N90" s="222">
        <v>0.25</v>
      </c>
      <c r="O90" s="222">
        <f>ROUND(E90*N90,5)</f>
        <v>0.75</v>
      </c>
      <c r="P90" s="222">
        <v>0</v>
      </c>
      <c r="Q90" s="222">
        <f>ROUND(E90*P90,5)</f>
        <v>0</v>
      </c>
      <c r="R90" s="222"/>
      <c r="S90" s="222"/>
      <c r="T90" s="223">
        <v>0</v>
      </c>
      <c r="U90" s="222">
        <f>ROUND(E90*T90,2)</f>
        <v>0</v>
      </c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198</v>
      </c>
      <c r="AF90" s="212"/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>
      <c r="A91" s="213">
        <v>45</v>
      </c>
      <c r="B91" s="219" t="s">
        <v>219</v>
      </c>
      <c r="C91" s="264" t="s">
        <v>220</v>
      </c>
      <c r="D91" s="221" t="s">
        <v>197</v>
      </c>
      <c r="E91" s="228">
        <v>7</v>
      </c>
      <c r="F91" s="231"/>
      <c r="G91" s="232">
        <f>ROUND(E91*F91,2)</f>
        <v>0</v>
      </c>
      <c r="H91" s="231"/>
      <c r="I91" s="232">
        <f>ROUND(E91*H91,2)</f>
        <v>0</v>
      </c>
      <c r="J91" s="231"/>
      <c r="K91" s="232">
        <f>ROUND(E91*J91,2)</f>
        <v>0</v>
      </c>
      <c r="L91" s="232">
        <v>21</v>
      </c>
      <c r="M91" s="232">
        <f>G91*(1+L91/100)</f>
        <v>0</v>
      </c>
      <c r="N91" s="222">
        <v>2.4E-2</v>
      </c>
      <c r="O91" s="222">
        <f>ROUND(E91*N91,5)</f>
        <v>0.16800000000000001</v>
      </c>
      <c r="P91" s="222">
        <v>0</v>
      </c>
      <c r="Q91" s="222">
        <f>ROUND(E91*P91,5)</f>
        <v>0</v>
      </c>
      <c r="R91" s="222"/>
      <c r="S91" s="222"/>
      <c r="T91" s="223">
        <v>0</v>
      </c>
      <c r="U91" s="222">
        <f>ROUND(E91*T91,2)</f>
        <v>0</v>
      </c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198</v>
      </c>
      <c r="AF91" s="212"/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>
      <c r="A92" s="213">
        <v>46</v>
      </c>
      <c r="B92" s="219" t="s">
        <v>221</v>
      </c>
      <c r="C92" s="264" t="s">
        <v>222</v>
      </c>
      <c r="D92" s="221" t="s">
        <v>197</v>
      </c>
      <c r="E92" s="228">
        <v>7</v>
      </c>
      <c r="F92" s="231"/>
      <c r="G92" s="232">
        <f>ROUND(E92*F92,2)</f>
        <v>0</v>
      </c>
      <c r="H92" s="231"/>
      <c r="I92" s="232">
        <f>ROUND(E92*H92,2)</f>
        <v>0</v>
      </c>
      <c r="J92" s="231"/>
      <c r="K92" s="232">
        <f>ROUND(E92*J92,2)</f>
        <v>0</v>
      </c>
      <c r="L92" s="232">
        <v>21</v>
      </c>
      <c r="M92" s="232">
        <f>G92*(1+L92/100)</f>
        <v>0</v>
      </c>
      <c r="N92" s="222">
        <v>3.9E-2</v>
      </c>
      <c r="O92" s="222">
        <f>ROUND(E92*N92,5)</f>
        <v>0.27300000000000002</v>
      </c>
      <c r="P92" s="222">
        <v>0</v>
      </c>
      <c r="Q92" s="222">
        <f>ROUND(E92*P92,5)</f>
        <v>0</v>
      </c>
      <c r="R92" s="222"/>
      <c r="S92" s="222"/>
      <c r="T92" s="223">
        <v>0</v>
      </c>
      <c r="U92" s="222">
        <f>ROUND(E92*T92,2)</f>
        <v>0</v>
      </c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198</v>
      </c>
      <c r="AF92" s="212"/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>
      <c r="A93" s="213">
        <v>47</v>
      </c>
      <c r="B93" s="219" t="s">
        <v>223</v>
      </c>
      <c r="C93" s="264" t="s">
        <v>224</v>
      </c>
      <c r="D93" s="221" t="s">
        <v>197</v>
      </c>
      <c r="E93" s="228">
        <v>7</v>
      </c>
      <c r="F93" s="231"/>
      <c r="G93" s="232">
        <f>ROUND(E93*F93,2)</f>
        <v>0</v>
      </c>
      <c r="H93" s="231"/>
      <c r="I93" s="232">
        <f>ROUND(E93*H93,2)</f>
        <v>0</v>
      </c>
      <c r="J93" s="231"/>
      <c r="K93" s="232">
        <f>ROUND(E93*J93,2)</f>
        <v>0</v>
      </c>
      <c r="L93" s="232">
        <v>21</v>
      </c>
      <c r="M93" s="232">
        <f>G93*(1+L93/100)</f>
        <v>0</v>
      </c>
      <c r="N93" s="222">
        <v>0.58499999999999996</v>
      </c>
      <c r="O93" s="222">
        <f>ROUND(E93*N93,5)</f>
        <v>4.0949999999999998</v>
      </c>
      <c r="P93" s="222">
        <v>0</v>
      </c>
      <c r="Q93" s="222">
        <f>ROUND(E93*P93,5)</f>
        <v>0</v>
      </c>
      <c r="R93" s="222"/>
      <c r="S93" s="222"/>
      <c r="T93" s="223">
        <v>0</v>
      </c>
      <c r="U93" s="222">
        <f>ROUND(E93*T93,2)</f>
        <v>0</v>
      </c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198</v>
      </c>
      <c r="AF93" s="212"/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>
      <c r="A94" s="213">
        <v>48</v>
      </c>
      <c r="B94" s="219" t="s">
        <v>225</v>
      </c>
      <c r="C94" s="264" t="s">
        <v>226</v>
      </c>
      <c r="D94" s="221" t="s">
        <v>197</v>
      </c>
      <c r="E94" s="228">
        <v>7</v>
      </c>
      <c r="F94" s="231"/>
      <c r="G94" s="232">
        <f>ROUND(E94*F94,2)</f>
        <v>0</v>
      </c>
      <c r="H94" s="231"/>
      <c r="I94" s="232">
        <f>ROUND(E94*H94,2)</f>
        <v>0</v>
      </c>
      <c r="J94" s="231"/>
      <c r="K94" s="232">
        <f>ROUND(E94*J94,2)</f>
        <v>0</v>
      </c>
      <c r="L94" s="232">
        <v>21</v>
      </c>
      <c r="M94" s="232">
        <f>G94*(1+L94/100)</f>
        <v>0</v>
      </c>
      <c r="N94" s="222">
        <v>1.6</v>
      </c>
      <c r="O94" s="222">
        <f>ROUND(E94*N94,5)</f>
        <v>11.2</v>
      </c>
      <c r="P94" s="222">
        <v>0</v>
      </c>
      <c r="Q94" s="222">
        <f>ROUND(E94*P94,5)</f>
        <v>0</v>
      </c>
      <c r="R94" s="222"/>
      <c r="S94" s="222"/>
      <c r="T94" s="223">
        <v>0</v>
      </c>
      <c r="U94" s="222">
        <f>ROUND(E94*T94,2)</f>
        <v>0</v>
      </c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198</v>
      </c>
      <c r="AF94" s="212"/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>
      <c r="A95" s="213">
        <v>49</v>
      </c>
      <c r="B95" s="219" t="s">
        <v>227</v>
      </c>
      <c r="C95" s="264" t="s">
        <v>228</v>
      </c>
      <c r="D95" s="221" t="s">
        <v>197</v>
      </c>
      <c r="E95" s="228">
        <v>7</v>
      </c>
      <c r="F95" s="231"/>
      <c r="G95" s="232">
        <f>ROUND(E95*F95,2)</f>
        <v>0</v>
      </c>
      <c r="H95" s="231"/>
      <c r="I95" s="232">
        <f>ROUND(E95*H95,2)</f>
        <v>0</v>
      </c>
      <c r="J95" s="231"/>
      <c r="K95" s="232">
        <f>ROUND(E95*J95,2)</f>
        <v>0</v>
      </c>
      <c r="L95" s="232">
        <v>21</v>
      </c>
      <c r="M95" s="232">
        <f>G95*(1+L95/100)</f>
        <v>0</v>
      </c>
      <c r="N95" s="222">
        <v>7.0200000000000002E-3</v>
      </c>
      <c r="O95" s="222">
        <f>ROUND(E95*N95,5)</f>
        <v>4.9140000000000003E-2</v>
      </c>
      <c r="P95" s="222">
        <v>0</v>
      </c>
      <c r="Q95" s="222">
        <f>ROUND(E95*P95,5)</f>
        <v>0</v>
      </c>
      <c r="R95" s="222"/>
      <c r="S95" s="222"/>
      <c r="T95" s="223">
        <v>1.0940000000000001</v>
      </c>
      <c r="U95" s="222">
        <f>ROUND(E95*T95,2)</f>
        <v>7.66</v>
      </c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110</v>
      </c>
      <c r="AF95" s="212"/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>
      <c r="A96" s="213">
        <v>50</v>
      </c>
      <c r="B96" s="219" t="s">
        <v>229</v>
      </c>
      <c r="C96" s="264" t="s">
        <v>230</v>
      </c>
      <c r="D96" s="221" t="s">
        <v>197</v>
      </c>
      <c r="E96" s="228">
        <v>7</v>
      </c>
      <c r="F96" s="231"/>
      <c r="G96" s="232">
        <f>ROUND(E96*F96,2)</f>
        <v>0</v>
      </c>
      <c r="H96" s="231"/>
      <c r="I96" s="232">
        <f>ROUND(E96*H96,2)</f>
        <v>0</v>
      </c>
      <c r="J96" s="231"/>
      <c r="K96" s="232">
        <f>ROUND(E96*J96,2)</f>
        <v>0</v>
      </c>
      <c r="L96" s="232">
        <v>21</v>
      </c>
      <c r="M96" s="232">
        <f>G96*(1+L96/100)</f>
        <v>0</v>
      </c>
      <c r="N96" s="222">
        <v>0.16600000000000001</v>
      </c>
      <c r="O96" s="222">
        <f>ROUND(E96*N96,5)</f>
        <v>1.1619999999999999</v>
      </c>
      <c r="P96" s="222">
        <v>0</v>
      </c>
      <c r="Q96" s="222">
        <f>ROUND(E96*P96,5)</f>
        <v>0</v>
      </c>
      <c r="R96" s="222"/>
      <c r="S96" s="222"/>
      <c r="T96" s="223">
        <v>0</v>
      </c>
      <c r="U96" s="222">
        <f>ROUND(E96*T96,2)</f>
        <v>0</v>
      </c>
      <c r="V96" s="212"/>
      <c r="W96" s="212"/>
      <c r="X96" s="212"/>
      <c r="Y96" s="212"/>
      <c r="Z96" s="212"/>
      <c r="AA96" s="212"/>
      <c r="AB96" s="212"/>
      <c r="AC96" s="212"/>
      <c r="AD96" s="212"/>
      <c r="AE96" s="212" t="s">
        <v>198</v>
      </c>
      <c r="AF96" s="212"/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>
      <c r="A97" s="213">
        <v>51</v>
      </c>
      <c r="B97" s="219" t="s">
        <v>231</v>
      </c>
      <c r="C97" s="264" t="s">
        <v>232</v>
      </c>
      <c r="D97" s="221" t="s">
        <v>197</v>
      </c>
      <c r="E97" s="228">
        <v>19</v>
      </c>
      <c r="F97" s="231"/>
      <c r="G97" s="232">
        <f>ROUND(E97*F97,2)</f>
        <v>0</v>
      </c>
      <c r="H97" s="231"/>
      <c r="I97" s="232">
        <f>ROUND(E97*H97,2)</f>
        <v>0</v>
      </c>
      <c r="J97" s="231"/>
      <c r="K97" s="232">
        <f>ROUND(E97*J97,2)</f>
        <v>0</v>
      </c>
      <c r="L97" s="232">
        <v>21</v>
      </c>
      <c r="M97" s="232">
        <f>G97*(1+L97/100)</f>
        <v>0</v>
      </c>
      <c r="N97" s="222">
        <v>2E-3</v>
      </c>
      <c r="O97" s="222">
        <f>ROUND(E97*N97,5)</f>
        <v>3.7999999999999999E-2</v>
      </c>
      <c r="P97" s="222">
        <v>0</v>
      </c>
      <c r="Q97" s="222">
        <f>ROUND(E97*P97,5)</f>
        <v>0</v>
      </c>
      <c r="R97" s="222"/>
      <c r="S97" s="222"/>
      <c r="T97" s="223">
        <v>0</v>
      </c>
      <c r="U97" s="222">
        <f>ROUND(E97*T97,2)</f>
        <v>0</v>
      </c>
      <c r="V97" s="212"/>
      <c r="W97" s="212"/>
      <c r="X97" s="212"/>
      <c r="Y97" s="212"/>
      <c r="Z97" s="212"/>
      <c r="AA97" s="212"/>
      <c r="AB97" s="212"/>
      <c r="AC97" s="212"/>
      <c r="AD97" s="212"/>
      <c r="AE97" s="212" t="s">
        <v>198</v>
      </c>
      <c r="AF97" s="212"/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>
      <c r="A98" s="213">
        <v>52</v>
      </c>
      <c r="B98" s="219" t="s">
        <v>233</v>
      </c>
      <c r="C98" s="264" t="s">
        <v>234</v>
      </c>
      <c r="D98" s="221" t="s">
        <v>197</v>
      </c>
      <c r="E98" s="228">
        <v>1</v>
      </c>
      <c r="F98" s="231"/>
      <c r="G98" s="232">
        <f>ROUND(E98*F98,2)</f>
        <v>0</v>
      </c>
      <c r="H98" s="231"/>
      <c r="I98" s="232">
        <f>ROUND(E98*H98,2)</f>
        <v>0</v>
      </c>
      <c r="J98" s="231"/>
      <c r="K98" s="232">
        <f>ROUND(E98*J98,2)</f>
        <v>0</v>
      </c>
      <c r="L98" s="232">
        <v>21</v>
      </c>
      <c r="M98" s="232">
        <f>G98*(1+L98/100)</f>
        <v>0</v>
      </c>
      <c r="N98" s="222">
        <v>5.0600000000000003E-3</v>
      </c>
      <c r="O98" s="222">
        <f>ROUND(E98*N98,5)</f>
        <v>5.0600000000000003E-3</v>
      </c>
      <c r="P98" s="222">
        <v>0</v>
      </c>
      <c r="Q98" s="222">
        <f>ROUND(E98*P98,5)</f>
        <v>0</v>
      </c>
      <c r="R98" s="222"/>
      <c r="S98" s="222"/>
      <c r="T98" s="223">
        <v>2.1059999999999999</v>
      </c>
      <c r="U98" s="222">
        <f>ROUND(E98*T98,2)</f>
        <v>2.11</v>
      </c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110</v>
      </c>
      <c r="AF98" s="212"/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>
      <c r="A99" s="213">
        <v>53</v>
      </c>
      <c r="B99" s="219" t="s">
        <v>235</v>
      </c>
      <c r="C99" s="264" t="s">
        <v>236</v>
      </c>
      <c r="D99" s="221" t="s">
        <v>197</v>
      </c>
      <c r="E99" s="228">
        <v>1</v>
      </c>
      <c r="F99" s="231"/>
      <c r="G99" s="232">
        <f>ROUND(E99*F99,2)</f>
        <v>0</v>
      </c>
      <c r="H99" s="231"/>
      <c r="I99" s="232">
        <f>ROUND(E99*H99,2)</f>
        <v>0</v>
      </c>
      <c r="J99" s="231"/>
      <c r="K99" s="232">
        <f>ROUND(E99*J99,2)</f>
        <v>0</v>
      </c>
      <c r="L99" s="232">
        <v>21</v>
      </c>
      <c r="M99" s="232">
        <f>G99*(1+L99/100)</f>
        <v>0</v>
      </c>
      <c r="N99" s="222">
        <v>2.5000000000000001E-2</v>
      </c>
      <c r="O99" s="222">
        <f>ROUND(E99*N99,5)</f>
        <v>2.5000000000000001E-2</v>
      </c>
      <c r="P99" s="222">
        <v>0</v>
      </c>
      <c r="Q99" s="222">
        <f>ROUND(E99*P99,5)</f>
        <v>0</v>
      </c>
      <c r="R99" s="222"/>
      <c r="S99" s="222"/>
      <c r="T99" s="223">
        <v>0</v>
      </c>
      <c r="U99" s="222">
        <f>ROUND(E99*T99,2)</f>
        <v>0</v>
      </c>
      <c r="V99" s="212"/>
      <c r="W99" s="212"/>
      <c r="X99" s="212"/>
      <c r="Y99" s="212"/>
      <c r="Z99" s="212"/>
      <c r="AA99" s="212"/>
      <c r="AB99" s="212"/>
      <c r="AC99" s="212"/>
      <c r="AD99" s="212"/>
      <c r="AE99" s="212" t="s">
        <v>198</v>
      </c>
      <c r="AF99" s="212"/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>
      <c r="A100" s="214" t="s">
        <v>100</v>
      </c>
      <c r="B100" s="220" t="s">
        <v>71</v>
      </c>
      <c r="C100" s="266" t="s">
        <v>72</v>
      </c>
      <c r="D100" s="225"/>
      <c r="E100" s="230"/>
      <c r="F100" s="233"/>
      <c r="G100" s="233">
        <f>SUMIF(AE101:AE102,"&lt;&gt;NOR",G101:G102)</f>
        <v>0</v>
      </c>
      <c r="H100" s="233"/>
      <c r="I100" s="233">
        <f>SUM(I101:I102)</f>
        <v>0</v>
      </c>
      <c r="J100" s="233"/>
      <c r="K100" s="233">
        <f>SUM(K101:K102)</f>
        <v>0</v>
      </c>
      <c r="L100" s="233"/>
      <c r="M100" s="233">
        <f>SUM(M101:M102)</f>
        <v>0</v>
      </c>
      <c r="N100" s="226"/>
      <c r="O100" s="226">
        <f>SUM(O101:O102)</f>
        <v>0</v>
      </c>
      <c r="P100" s="226"/>
      <c r="Q100" s="226">
        <f>SUM(Q101:Q102)</f>
        <v>0</v>
      </c>
      <c r="R100" s="226"/>
      <c r="S100" s="226"/>
      <c r="T100" s="227"/>
      <c r="U100" s="226">
        <f>SUM(U101:U102)</f>
        <v>22.25</v>
      </c>
      <c r="AE100" t="s">
        <v>101</v>
      </c>
    </row>
    <row r="101" spans="1:60" outlineLevel="1">
      <c r="A101" s="213">
        <v>54</v>
      </c>
      <c r="B101" s="219" t="s">
        <v>237</v>
      </c>
      <c r="C101" s="264" t="s">
        <v>238</v>
      </c>
      <c r="D101" s="221" t="s">
        <v>138</v>
      </c>
      <c r="E101" s="228">
        <v>105.21100000000001</v>
      </c>
      <c r="F101" s="231"/>
      <c r="G101" s="232">
        <f>ROUND(E101*F101,2)</f>
        <v>0</v>
      </c>
      <c r="H101" s="231"/>
      <c r="I101" s="232">
        <f>ROUND(E101*H101,2)</f>
        <v>0</v>
      </c>
      <c r="J101" s="231"/>
      <c r="K101" s="232">
        <f>ROUND(E101*J101,2)</f>
        <v>0</v>
      </c>
      <c r="L101" s="232">
        <v>21</v>
      </c>
      <c r="M101" s="232">
        <f>G101*(1+L101/100)</f>
        <v>0</v>
      </c>
      <c r="N101" s="222">
        <v>0</v>
      </c>
      <c r="O101" s="222">
        <f>ROUND(E101*N101,5)</f>
        <v>0</v>
      </c>
      <c r="P101" s="222">
        <v>0</v>
      </c>
      <c r="Q101" s="222">
        <f>ROUND(E101*P101,5)</f>
        <v>0</v>
      </c>
      <c r="R101" s="222"/>
      <c r="S101" s="222"/>
      <c r="T101" s="223">
        <v>0.21149999999999999</v>
      </c>
      <c r="U101" s="222">
        <f>ROUND(E101*T101,2)</f>
        <v>22.25</v>
      </c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 t="s">
        <v>110</v>
      </c>
      <c r="AF101" s="212"/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>
      <c r="A102" s="213"/>
      <c r="B102" s="219"/>
      <c r="C102" s="265" t="s">
        <v>239</v>
      </c>
      <c r="D102" s="224"/>
      <c r="E102" s="229">
        <v>105.211</v>
      </c>
      <c r="F102" s="232"/>
      <c r="G102" s="232"/>
      <c r="H102" s="232"/>
      <c r="I102" s="232"/>
      <c r="J102" s="232"/>
      <c r="K102" s="232"/>
      <c r="L102" s="232"/>
      <c r="M102" s="232"/>
      <c r="N102" s="222"/>
      <c r="O102" s="222"/>
      <c r="P102" s="222"/>
      <c r="Q102" s="222"/>
      <c r="R102" s="222"/>
      <c r="S102" s="222"/>
      <c r="T102" s="223"/>
      <c r="U102" s="222"/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 t="s">
        <v>107</v>
      </c>
      <c r="AF102" s="212">
        <v>0</v>
      </c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>
      <c r="A103" s="214" t="s">
        <v>100</v>
      </c>
      <c r="B103" s="220" t="s">
        <v>73</v>
      </c>
      <c r="C103" s="266" t="s">
        <v>26</v>
      </c>
      <c r="D103" s="225"/>
      <c r="E103" s="230"/>
      <c r="F103" s="233"/>
      <c r="G103" s="233">
        <f>SUMIF(AE104:AE115,"&lt;&gt;NOR",G104:G115)</f>
        <v>0</v>
      </c>
      <c r="H103" s="233"/>
      <c r="I103" s="233">
        <f>SUM(I104:I115)</f>
        <v>0</v>
      </c>
      <c r="J103" s="233"/>
      <c r="K103" s="233">
        <f>SUM(K104:K115)</f>
        <v>0</v>
      </c>
      <c r="L103" s="233"/>
      <c r="M103" s="233">
        <f>SUM(M104:M115)</f>
        <v>0</v>
      </c>
      <c r="N103" s="226"/>
      <c r="O103" s="226">
        <f>SUM(O104:O115)</f>
        <v>0</v>
      </c>
      <c r="P103" s="226"/>
      <c r="Q103" s="226">
        <f>SUM(Q104:Q115)</f>
        <v>0</v>
      </c>
      <c r="R103" s="226"/>
      <c r="S103" s="226"/>
      <c r="T103" s="227"/>
      <c r="U103" s="226">
        <f>SUM(U104:U115)</f>
        <v>0</v>
      </c>
      <c r="AE103" t="s">
        <v>101</v>
      </c>
    </row>
    <row r="104" spans="1:60" outlineLevel="1">
      <c r="A104" s="213">
        <v>55</v>
      </c>
      <c r="B104" s="219" t="s">
        <v>240</v>
      </c>
      <c r="C104" s="264" t="s">
        <v>241</v>
      </c>
      <c r="D104" s="221" t="s">
        <v>242</v>
      </c>
      <c r="E104" s="228">
        <v>1</v>
      </c>
      <c r="F104" s="231"/>
      <c r="G104" s="232">
        <f>ROUND(E104*F104,2)</f>
        <v>0</v>
      </c>
      <c r="H104" s="231"/>
      <c r="I104" s="232">
        <f>ROUND(E104*H104,2)</f>
        <v>0</v>
      </c>
      <c r="J104" s="231"/>
      <c r="K104" s="232">
        <f>ROUND(E104*J104,2)</f>
        <v>0</v>
      </c>
      <c r="L104" s="232">
        <v>21</v>
      </c>
      <c r="M104" s="232">
        <f>G104*(1+L104/100)</f>
        <v>0</v>
      </c>
      <c r="N104" s="222">
        <v>0</v>
      </c>
      <c r="O104" s="222">
        <f>ROUND(E104*N104,5)</f>
        <v>0</v>
      </c>
      <c r="P104" s="222">
        <v>0</v>
      </c>
      <c r="Q104" s="222">
        <f>ROUND(E104*P104,5)</f>
        <v>0</v>
      </c>
      <c r="R104" s="222"/>
      <c r="S104" s="222"/>
      <c r="T104" s="223">
        <v>0</v>
      </c>
      <c r="U104" s="222">
        <f>ROUND(E104*T104,2)</f>
        <v>0</v>
      </c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 t="s">
        <v>110</v>
      </c>
      <c r="AF104" s="212"/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>
      <c r="A105" s="213">
        <v>56</v>
      </c>
      <c r="B105" s="219" t="s">
        <v>243</v>
      </c>
      <c r="C105" s="264" t="s">
        <v>244</v>
      </c>
      <c r="D105" s="221" t="s">
        <v>242</v>
      </c>
      <c r="E105" s="228">
        <v>1</v>
      </c>
      <c r="F105" s="231"/>
      <c r="G105" s="232">
        <f>ROUND(E105*F105,2)</f>
        <v>0</v>
      </c>
      <c r="H105" s="231"/>
      <c r="I105" s="232">
        <f>ROUND(E105*H105,2)</f>
        <v>0</v>
      </c>
      <c r="J105" s="231"/>
      <c r="K105" s="232">
        <f>ROUND(E105*J105,2)</f>
        <v>0</v>
      </c>
      <c r="L105" s="232">
        <v>21</v>
      </c>
      <c r="M105" s="232">
        <f>G105*(1+L105/100)</f>
        <v>0</v>
      </c>
      <c r="N105" s="222">
        <v>0</v>
      </c>
      <c r="O105" s="222">
        <f>ROUND(E105*N105,5)</f>
        <v>0</v>
      </c>
      <c r="P105" s="222">
        <v>0</v>
      </c>
      <c r="Q105" s="222">
        <f>ROUND(E105*P105,5)</f>
        <v>0</v>
      </c>
      <c r="R105" s="222"/>
      <c r="S105" s="222"/>
      <c r="T105" s="223">
        <v>0</v>
      </c>
      <c r="U105" s="222">
        <f>ROUND(E105*T105,2)</f>
        <v>0</v>
      </c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 t="s">
        <v>110</v>
      </c>
      <c r="AF105" s="212"/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>
      <c r="A106" s="213">
        <v>57</v>
      </c>
      <c r="B106" s="219" t="s">
        <v>245</v>
      </c>
      <c r="C106" s="264" t="s">
        <v>246</v>
      </c>
      <c r="D106" s="221" t="s">
        <v>242</v>
      </c>
      <c r="E106" s="228">
        <v>1</v>
      </c>
      <c r="F106" s="231"/>
      <c r="G106" s="232">
        <f>ROUND(E106*F106,2)</f>
        <v>0</v>
      </c>
      <c r="H106" s="231"/>
      <c r="I106" s="232">
        <f>ROUND(E106*H106,2)</f>
        <v>0</v>
      </c>
      <c r="J106" s="231"/>
      <c r="K106" s="232">
        <f>ROUND(E106*J106,2)</f>
        <v>0</v>
      </c>
      <c r="L106" s="232">
        <v>21</v>
      </c>
      <c r="M106" s="232">
        <f>G106*(1+L106/100)</f>
        <v>0</v>
      </c>
      <c r="N106" s="222">
        <v>0</v>
      </c>
      <c r="O106" s="222">
        <f>ROUND(E106*N106,5)</f>
        <v>0</v>
      </c>
      <c r="P106" s="222">
        <v>0</v>
      </c>
      <c r="Q106" s="222">
        <f>ROUND(E106*P106,5)</f>
        <v>0</v>
      </c>
      <c r="R106" s="222"/>
      <c r="S106" s="222"/>
      <c r="T106" s="223">
        <v>0</v>
      </c>
      <c r="U106" s="222">
        <f>ROUND(E106*T106,2)</f>
        <v>0</v>
      </c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 t="s">
        <v>110</v>
      </c>
      <c r="AF106" s="212"/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>
      <c r="A107" s="213">
        <v>58</v>
      </c>
      <c r="B107" s="219" t="s">
        <v>247</v>
      </c>
      <c r="C107" s="264" t="s">
        <v>248</v>
      </c>
      <c r="D107" s="221" t="s">
        <v>242</v>
      </c>
      <c r="E107" s="228">
        <v>1</v>
      </c>
      <c r="F107" s="231"/>
      <c r="G107" s="232">
        <f>ROUND(E107*F107,2)</f>
        <v>0</v>
      </c>
      <c r="H107" s="231"/>
      <c r="I107" s="232">
        <f>ROUND(E107*H107,2)</f>
        <v>0</v>
      </c>
      <c r="J107" s="231"/>
      <c r="K107" s="232">
        <f>ROUND(E107*J107,2)</f>
        <v>0</v>
      </c>
      <c r="L107" s="232">
        <v>21</v>
      </c>
      <c r="M107" s="232">
        <f>G107*(1+L107/100)</f>
        <v>0</v>
      </c>
      <c r="N107" s="222">
        <v>0</v>
      </c>
      <c r="O107" s="222">
        <f>ROUND(E107*N107,5)</f>
        <v>0</v>
      </c>
      <c r="P107" s="222">
        <v>0</v>
      </c>
      <c r="Q107" s="222">
        <f>ROUND(E107*P107,5)</f>
        <v>0</v>
      </c>
      <c r="R107" s="222"/>
      <c r="S107" s="222"/>
      <c r="T107" s="223">
        <v>0</v>
      </c>
      <c r="U107" s="222">
        <f>ROUND(E107*T107,2)</f>
        <v>0</v>
      </c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 t="s">
        <v>110</v>
      </c>
      <c r="AF107" s="212"/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>
      <c r="A108" s="213">
        <v>59</v>
      </c>
      <c r="B108" s="219" t="s">
        <v>249</v>
      </c>
      <c r="C108" s="264" t="s">
        <v>250</v>
      </c>
      <c r="D108" s="221" t="s">
        <v>242</v>
      </c>
      <c r="E108" s="228">
        <v>4</v>
      </c>
      <c r="F108" s="231"/>
      <c r="G108" s="232">
        <f>ROUND(E108*F108,2)</f>
        <v>0</v>
      </c>
      <c r="H108" s="231"/>
      <c r="I108" s="232">
        <f>ROUND(E108*H108,2)</f>
        <v>0</v>
      </c>
      <c r="J108" s="231"/>
      <c r="K108" s="232">
        <f>ROUND(E108*J108,2)</f>
        <v>0</v>
      </c>
      <c r="L108" s="232">
        <v>21</v>
      </c>
      <c r="M108" s="232">
        <f>G108*(1+L108/100)</f>
        <v>0</v>
      </c>
      <c r="N108" s="222">
        <v>0</v>
      </c>
      <c r="O108" s="222">
        <f>ROUND(E108*N108,5)</f>
        <v>0</v>
      </c>
      <c r="P108" s="222">
        <v>0</v>
      </c>
      <c r="Q108" s="222">
        <f>ROUND(E108*P108,5)</f>
        <v>0</v>
      </c>
      <c r="R108" s="222"/>
      <c r="S108" s="222"/>
      <c r="T108" s="223">
        <v>0</v>
      </c>
      <c r="U108" s="222">
        <f>ROUND(E108*T108,2)</f>
        <v>0</v>
      </c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 t="s">
        <v>110</v>
      </c>
      <c r="AF108" s="212"/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>
      <c r="A109" s="213">
        <v>60</v>
      </c>
      <c r="B109" s="219" t="s">
        <v>251</v>
      </c>
      <c r="C109" s="264" t="s">
        <v>252</v>
      </c>
      <c r="D109" s="221" t="s">
        <v>242</v>
      </c>
      <c r="E109" s="228">
        <v>2</v>
      </c>
      <c r="F109" s="231"/>
      <c r="G109" s="232">
        <f>ROUND(E109*F109,2)</f>
        <v>0</v>
      </c>
      <c r="H109" s="231"/>
      <c r="I109" s="232">
        <f>ROUND(E109*H109,2)</f>
        <v>0</v>
      </c>
      <c r="J109" s="231"/>
      <c r="K109" s="232">
        <f>ROUND(E109*J109,2)</f>
        <v>0</v>
      </c>
      <c r="L109" s="232">
        <v>21</v>
      </c>
      <c r="M109" s="232">
        <f>G109*(1+L109/100)</f>
        <v>0</v>
      </c>
      <c r="N109" s="222">
        <v>0</v>
      </c>
      <c r="O109" s="222">
        <f>ROUND(E109*N109,5)</f>
        <v>0</v>
      </c>
      <c r="P109" s="222">
        <v>0</v>
      </c>
      <c r="Q109" s="222">
        <f>ROUND(E109*P109,5)</f>
        <v>0</v>
      </c>
      <c r="R109" s="222"/>
      <c r="S109" s="222"/>
      <c r="T109" s="223">
        <v>0</v>
      </c>
      <c r="U109" s="222">
        <f>ROUND(E109*T109,2)</f>
        <v>0</v>
      </c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 t="s">
        <v>110</v>
      </c>
      <c r="AF109" s="212"/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>
      <c r="A110" s="213">
        <v>61</v>
      </c>
      <c r="B110" s="219" t="s">
        <v>253</v>
      </c>
      <c r="C110" s="264" t="s">
        <v>254</v>
      </c>
      <c r="D110" s="221" t="s">
        <v>242</v>
      </c>
      <c r="E110" s="228">
        <v>1</v>
      </c>
      <c r="F110" s="231"/>
      <c r="G110" s="232">
        <f>ROUND(E110*F110,2)</f>
        <v>0</v>
      </c>
      <c r="H110" s="231"/>
      <c r="I110" s="232">
        <f>ROUND(E110*H110,2)</f>
        <v>0</v>
      </c>
      <c r="J110" s="231"/>
      <c r="K110" s="232">
        <f>ROUND(E110*J110,2)</f>
        <v>0</v>
      </c>
      <c r="L110" s="232">
        <v>21</v>
      </c>
      <c r="M110" s="232">
        <f>G110*(1+L110/100)</f>
        <v>0</v>
      </c>
      <c r="N110" s="222">
        <v>0</v>
      </c>
      <c r="O110" s="222">
        <f>ROUND(E110*N110,5)</f>
        <v>0</v>
      </c>
      <c r="P110" s="222">
        <v>0</v>
      </c>
      <c r="Q110" s="222">
        <f>ROUND(E110*P110,5)</f>
        <v>0</v>
      </c>
      <c r="R110" s="222"/>
      <c r="S110" s="222"/>
      <c r="T110" s="223">
        <v>0</v>
      </c>
      <c r="U110" s="222">
        <f>ROUND(E110*T110,2)</f>
        <v>0</v>
      </c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 t="s">
        <v>110</v>
      </c>
      <c r="AF110" s="212"/>
      <c r="AG110" s="212"/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>
      <c r="A111" s="213">
        <v>62</v>
      </c>
      <c r="B111" s="219" t="s">
        <v>255</v>
      </c>
      <c r="C111" s="264" t="s">
        <v>256</v>
      </c>
      <c r="D111" s="221" t="s">
        <v>242</v>
      </c>
      <c r="E111" s="228">
        <v>1</v>
      </c>
      <c r="F111" s="231"/>
      <c r="G111" s="232">
        <f>ROUND(E111*F111,2)</f>
        <v>0</v>
      </c>
      <c r="H111" s="231"/>
      <c r="I111" s="232">
        <f>ROUND(E111*H111,2)</f>
        <v>0</v>
      </c>
      <c r="J111" s="231"/>
      <c r="K111" s="232">
        <f>ROUND(E111*J111,2)</f>
        <v>0</v>
      </c>
      <c r="L111" s="232">
        <v>21</v>
      </c>
      <c r="M111" s="232">
        <f>G111*(1+L111/100)</f>
        <v>0</v>
      </c>
      <c r="N111" s="222">
        <v>0</v>
      </c>
      <c r="O111" s="222">
        <f>ROUND(E111*N111,5)</f>
        <v>0</v>
      </c>
      <c r="P111" s="222">
        <v>0</v>
      </c>
      <c r="Q111" s="222">
        <f>ROUND(E111*P111,5)</f>
        <v>0</v>
      </c>
      <c r="R111" s="222"/>
      <c r="S111" s="222"/>
      <c r="T111" s="223">
        <v>0</v>
      </c>
      <c r="U111" s="222">
        <f>ROUND(E111*T111,2)</f>
        <v>0</v>
      </c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 t="s">
        <v>110</v>
      </c>
      <c r="AF111" s="212"/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>
      <c r="A112" s="213">
        <v>63</v>
      </c>
      <c r="B112" s="219" t="s">
        <v>257</v>
      </c>
      <c r="C112" s="264" t="s">
        <v>258</v>
      </c>
      <c r="D112" s="221" t="s">
        <v>242</v>
      </c>
      <c r="E112" s="228">
        <v>5</v>
      </c>
      <c r="F112" s="231"/>
      <c r="G112" s="232">
        <f>ROUND(E112*F112,2)</f>
        <v>0</v>
      </c>
      <c r="H112" s="231"/>
      <c r="I112" s="232">
        <f>ROUND(E112*H112,2)</f>
        <v>0</v>
      </c>
      <c r="J112" s="231"/>
      <c r="K112" s="232">
        <f>ROUND(E112*J112,2)</f>
        <v>0</v>
      </c>
      <c r="L112" s="232">
        <v>21</v>
      </c>
      <c r="M112" s="232">
        <f>G112*(1+L112/100)</f>
        <v>0</v>
      </c>
      <c r="N112" s="222">
        <v>0</v>
      </c>
      <c r="O112" s="222">
        <f>ROUND(E112*N112,5)</f>
        <v>0</v>
      </c>
      <c r="P112" s="222">
        <v>0</v>
      </c>
      <c r="Q112" s="222">
        <f>ROUND(E112*P112,5)</f>
        <v>0</v>
      </c>
      <c r="R112" s="222"/>
      <c r="S112" s="222"/>
      <c r="T112" s="223">
        <v>0</v>
      </c>
      <c r="U112" s="222">
        <f>ROUND(E112*T112,2)</f>
        <v>0</v>
      </c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 t="s">
        <v>110</v>
      </c>
      <c r="AF112" s="212"/>
      <c r="AG112" s="212"/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>
      <c r="A113" s="213">
        <v>64</v>
      </c>
      <c r="B113" s="219" t="s">
        <v>259</v>
      </c>
      <c r="C113" s="264" t="s">
        <v>260</v>
      </c>
      <c r="D113" s="221" t="s">
        <v>242</v>
      </c>
      <c r="E113" s="228">
        <v>1</v>
      </c>
      <c r="F113" s="231"/>
      <c r="G113" s="232">
        <f>ROUND(E113*F113,2)</f>
        <v>0</v>
      </c>
      <c r="H113" s="231"/>
      <c r="I113" s="232">
        <f>ROUND(E113*H113,2)</f>
        <v>0</v>
      </c>
      <c r="J113" s="231"/>
      <c r="K113" s="232">
        <f>ROUND(E113*J113,2)</f>
        <v>0</v>
      </c>
      <c r="L113" s="232">
        <v>21</v>
      </c>
      <c r="M113" s="232">
        <f>G113*(1+L113/100)</f>
        <v>0</v>
      </c>
      <c r="N113" s="222">
        <v>0</v>
      </c>
      <c r="O113" s="222">
        <f>ROUND(E113*N113,5)</f>
        <v>0</v>
      </c>
      <c r="P113" s="222">
        <v>0</v>
      </c>
      <c r="Q113" s="222">
        <f>ROUND(E113*P113,5)</f>
        <v>0</v>
      </c>
      <c r="R113" s="222"/>
      <c r="S113" s="222"/>
      <c r="T113" s="223">
        <v>0</v>
      </c>
      <c r="U113" s="222">
        <f>ROUND(E113*T113,2)</f>
        <v>0</v>
      </c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 t="s">
        <v>110</v>
      </c>
      <c r="AF113" s="212"/>
      <c r="AG113" s="212"/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>
      <c r="A114" s="213">
        <v>65</v>
      </c>
      <c r="B114" s="219" t="s">
        <v>261</v>
      </c>
      <c r="C114" s="264" t="s">
        <v>262</v>
      </c>
      <c r="D114" s="221" t="s">
        <v>242</v>
      </c>
      <c r="E114" s="228">
        <v>1</v>
      </c>
      <c r="F114" s="231"/>
      <c r="G114" s="232">
        <f>ROUND(E114*F114,2)</f>
        <v>0</v>
      </c>
      <c r="H114" s="231"/>
      <c r="I114" s="232">
        <f>ROUND(E114*H114,2)</f>
        <v>0</v>
      </c>
      <c r="J114" s="231"/>
      <c r="K114" s="232">
        <f>ROUND(E114*J114,2)</f>
        <v>0</v>
      </c>
      <c r="L114" s="232">
        <v>21</v>
      </c>
      <c r="M114" s="232">
        <f>G114*(1+L114/100)</f>
        <v>0</v>
      </c>
      <c r="N114" s="222">
        <v>0</v>
      </c>
      <c r="O114" s="222">
        <f>ROUND(E114*N114,5)</f>
        <v>0</v>
      </c>
      <c r="P114" s="222">
        <v>0</v>
      </c>
      <c r="Q114" s="222">
        <f>ROUND(E114*P114,5)</f>
        <v>0</v>
      </c>
      <c r="R114" s="222"/>
      <c r="S114" s="222"/>
      <c r="T114" s="223">
        <v>0</v>
      </c>
      <c r="U114" s="222">
        <f>ROUND(E114*T114,2)</f>
        <v>0</v>
      </c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 t="s">
        <v>110</v>
      </c>
      <c r="AF114" s="212"/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>
      <c r="A115" s="242">
        <v>66</v>
      </c>
      <c r="B115" s="243" t="s">
        <v>263</v>
      </c>
      <c r="C115" s="267" t="s">
        <v>264</v>
      </c>
      <c r="D115" s="244" t="s">
        <v>242</v>
      </c>
      <c r="E115" s="245">
        <v>5</v>
      </c>
      <c r="F115" s="246"/>
      <c r="G115" s="247">
        <f>ROUND(E115*F115,2)</f>
        <v>0</v>
      </c>
      <c r="H115" s="246"/>
      <c r="I115" s="247">
        <f>ROUND(E115*H115,2)</f>
        <v>0</v>
      </c>
      <c r="J115" s="246"/>
      <c r="K115" s="247">
        <f>ROUND(E115*J115,2)</f>
        <v>0</v>
      </c>
      <c r="L115" s="247">
        <v>21</v>
      </c>
      <c r="M115" s="247">
        <f>G115*(1+L115/100)</f>
        <v>0</v>
      </c>
      <c r="N115" s="248">
        <v>0</v>
      </c>
      <c r="O115" s="248">
        <f>ROUND(E115*N115,5)</f>
        <v>0</v>
      </c>
      <c r="P115" s="248">
        <v>0</v>
      </c>
      <c r="Q115" s="248">
        <f>ROUND(E115*P115,5)</f>
        <v>0</v>
      </c>
      <c r="R115" s="248"/>
      <c r="S115" s="248"/>
      <c r="T115" s="249">
        <v>0</v>
      </c>
      <c r="U115" s="248">
        <f>ROUND(E115*T115,2)</f>
        <v>0</v>
      </c>
      <c r="V115" s="212"/>
      <c r="W115" s="212"/>
      <c r="X115" s="212"/>
      <c r="Y115" s="212"/>
      <c r="Z115" s="212"/>
      <c r="AA115" s="212"/>
      <c r="AB115" s="212"/>
      <c r="AC115" s="212"/>
      <c r="AD115" s="212"/>
      <c r="AE115" s="212" t="s">
        <v>110</v>
      </c>
      <c r="AF115" s="212"/>
      <c r="AG115" s="212"/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>
      <c r="A116" s="6"/>
      <c r="B116" s="7" t="s">
        <v>265</v>
      </c>
      <c r="C116" s="268" t="s">
        <v>265</v>
      </c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AC116">
        <v>15</v>
      </c>
      <c r="AD116">
        <v>21</v>
      </c>
    </row>
    <row r="117" spans="1:60">
      <c r="A117" s="250"/>
      <c r="B117" s="251">
        <v>26</v>
      </c>
      <c r="C117" s="269" t="s">
        <v>265</v>
      </c>
      <c r="D117" s="252"/>
      <c r="E117" s="252"/>
      <c r="F117" s="252"/>
      <c r="G117" s="263">
        <f>G8+G50+G55+G58+G67+G78+G100+G103</f>
        <v>0</v>
      </c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AC117">
        <f>SUMIF(L7:L115,AC116,G7:G115)</f>
        <v>0</v>
      </c>
      <c r="AD117">
        <f>SUMIF(L7:L115,AD116,G7:G115)</f>
        <v>0</v>
      </c>
      <c r="AE117" t="s">
        <v>266</v>
      </c>
    </row>
    <row r="118" spans="1:60">
      <c r="A118" s="6"/>
      <c r="B118" s="7" t="s">
        <v>265</v>
      </c>
      <c r="C118" s="268" t="s">
        <v>265</v>
      </c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spans="1:60">
      <c r="A119" s="6"/>
      <c r="B119" s="7" t="s">
        <v>265</v>
      </c>
      <c r="C119" s="268" t="s">
        <v>265</v>
      </c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spans="1:60">
      <c r="A120" s="253">
        <v>33</v>
      </c>
      <c r="B120" s="253"/>
      <c r="C120" s="270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spans="1:60">
      <c r="A121" s="254"/>
      <c r="B121" s="255"/>
      <c r="C121" s="271"/>
      <c r="D121" s="255"/>
      <c r="E121" s="255"/>
      <c r="F121" s="255"/>
      <c r="G121" s="25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AE121" t="s">
        <v>267</v>
      </c>
    </row>
    <row r="122" spans="1:60">
      <c r="A122" s="257"/>
      <c r="B122" s="258"/>
      <c r="C122" s="272"/>
      <c r="D122" s="258"/>
      <c r="E122" s="258"/>
      <c r="F122" s="258"/>
      <c r="G122" s="259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</row>
    <row r="123" spans="1:60">
      <c r="A123" s="257"/>
      <c r="B123" s="258"/>
      <c r="C123" s="272"/>
      <c r="D123" s="258"/>
      <c r="E123" s="258"/>
      <c r="F123" s="258"/>
      <c r="G123" s="259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spans="1:60">
      <c r="A124" s="257"/>
      <c r="B124" s="258"/>
      <c r="C124" s="272"/>
      <c r="D124" s="258"/>
      <c r="E124" s="258"/>
      <c r="F124" s="258"/>
      <c r="G124" s="259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spans="1:60">
      <c r="A125" s="260"/>
      <c r="B125" s="261"/>
      <c r="C125" s="273"/>
      <c r="D125" s="261"/>
      <c r="E125" s="261"/>
      <c r="F125" s="261"/>
      <c r="G125" s="262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</row>
    <row r="126" spans="1:60">
      <c r="A126" s="6"/>
      <c r="B126" s="7" t="s">
        <v>265</v>
      </c>
      <c r="C126" s="268" t="s">
        <v>265</v>
      </c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spans="1:60">
      <c r="C127" s="274"/>
      <c r="AE127" t="s">
        <v>268</v>
      </c>
    </row>
  </sheetData>
  <mergeCells count="6">
    <mergeCell ref="A1:G1"/>
    <mergeCell ref="C2:G2"/>
    <mergeCell ref="C3:G3"/>
    <mergeCell ref="C4:G4"/>
    <mergeCell ref="A120:C120"/>
    <mergeCell ref="A121:G125"/>
  </mergeCells>
  <pageMargins left="0.59055118110236204" right="0.39370078740157499" top="0.78740157499999996" bottom="0.78740157499999996" header="0.3" footer="0.3"/>
  <pageSetup paperSize="257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2014-02-28T09:52:57Z</cp:lastPrinted>
  <dcterms:created xsi:type="dcterms:W3CDTF">2009-04-08T07:15:50Z</dcterms:created>
  <dcterms:modified xsi:type="dcterms:W3CDTF">2020-07-01T09:47:53Z</dcterms:modified>
</cp:coreProperties>
</file>